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600" windowHeight="9240" activeTab="0"/>
  </bookViews>
  <sheets>
    <sheet name="2010-2016" sheetId="1" r:id="rId1"/>
  </sheets>
  <externalReferences>
    <externalReference r:id="rId4"/>
  </externalReferences>
  <definedNames>
    <definedName name="_xlnm.Print_Titles" localSheetId="0">'2010-2016'!$1:$9</definedName>
  </definedNames>
  <calcPr fullCalcOnLoad="1"/>
</workbook>
</file>

<file path=xl/sharedStrings.xml><?xml version="1.0" encoding="utf-8"?>
<sst xmlns="http://schemas.openxmlformats.org/spreadsheetml/2006/main" count="107" uniqueCount="107">
  <si>
    <t xml:space="preserve">CONCEPTOS </t>
  </si>
  <si>
    <t>EJERCICIO FISCAL</t>
  </si>
  <si>
    <t>IMPUESTOS</t>
  </si>
  <si>
    <t xml:space="preserve">PREDIAL </t>
  </si>
  <si>
    <t xml:space="preserve">ABI </t>
  </si>
  <si>
    <t xml:space="preserve">DIVERSIONES Y ESP. PÚBLICOS </t>
  </si>
  <si>
    <t xml:space="preserve">LOTERIAS, RIFAS Y SORTEOS </t>
  </si>
  <si>
    <t>ADICIONAL</t>
  </si>
  <si>
    <t>ACCESORIOS DE IMPUESTOS</t>
  </si>
  <si>
    <t>CONTRIBUCIONES DE MEJORAS</t>
  </si>
  <si>
    <t xml:space="preserve">DERECHOS </t>
  </si>
  <si>
    <t>COBRO DERECHOS DE AGUA</t>
  </si>
  <si>
    <t>PRODUCTOS</t>
  </si>
  <si>
    <t xml:space="preserve">RECARGOS </t>
  </si>
  <si>
    <t xml:space="preserve">SANCIONES </t>
  </si>
  <si>
    <t>REINTEGROS E INDEMINIZACIONES</t>
  </si>
  <si>
    <t>GASTOS DE NOTIFICACIÓN Y EJECUCIÓN / INT.PPP</t>
  </si>
  <si>
    <t>APROVECHAMIENTOS</t>
  </si>
  <si>
    <t xml:space="preserve">TOTAL RECURSOS PROPIOS </t>
  </si>
  <si>
    <t xml:space="preserve">INGRESOS EXTRAORDINARIOS </t>
  </si>
  <si>
    <t xml:space="preserve">PARTICIPACIONES </t>
  </si>
  <si>
    <t xml:space="preserve">FONDO DEL IMPUESTO A LA VTA. FINAL DE GASOLINA Y DIESEL </t>
  </si>
  <si>
    <t xml:space="preserve">FONDO DE COMPENSACION  </t>
  </si>
  <si>
    <t xml:space="preserve">FONDO DE FISCALIZACION  </t>
  </si>
  <si>
    <t xml:space="preserve">FONDO DE ESTABILIZACION DE LOS INGRESOS DE LA ENTIDADES FEDERATIVAS </t>
  </si>
  <si>
    <t xml:space="preserve">FONDO DE DESARROLLO MUNICIPAL </t>
  </si>
  <si>
    <t>FONDO PARA ESTIMULAR LA RECAUDACION MUNICIPAL</t>
  </si>
  <si>
    <t>FEIEF (fondo de estabilizacion de los ingresos de las entidades federativas), del fondo 11</t>
  </si>
  <si>
    <t>FEIEF (fondo de estabilizacion de los ingresos de las entidades federativas) del fondo 1</t>
  </si>
  <si>
    <t>PART.R-28 REC.ISR</t>
  </si>
  <si>
    <t>PART.R-28 F.EXTR.HIDROC.</t>
  </si>
  <si>
    <t>INTERESES RAMO 28</t>
  </si>
  <si>
    <t>APORTACIONES:</t>
  </si>
  <si>
    <t>RAMO 33</t>
  </si>
  <si>
    <t>RAMO 33   FISM</t>
  </si>
  <si>
    <t>INTERESES BANCARIOS FISM</t>
  </si>
  <si>
    <t>RAMO 33   FORTAMUN</t>
  </si>
  <si>
    <t>INTERESES BANCARIOS  FORTAMUN</t>
  </si>
  <si>
    <t>OTROS FONDOS FEDERALES</t>
  </si>
  <si>
    <t xml:space="preserve">RAMO 20 HABITAT GENERAL </t>
  </si>
  <si>
    <t>RAMO 20 HABITAT CENTRO HISTÓRICO</t>
  </si>
  <si>
    <t>RAMO 20 HABITAT VERTIENTE INTERVENCIONES PREVENTIVAS</t>
  </si>
  <si>
    <t>RAMO 20 FONCA (CIUDADES MEXICANAS PATRIMONIO)</t>
  </si>
  <si>
    <t xml:space="preserve">RAMO 20   RESCATE DE ESPACIOS PÚBLICOS </t>
  </si>
  <si>
    <t>RAMO 20 PISO FIRME</t>
  </si>
  <si>
    <t>RAMO 20 PRAH</t>
  </si>
  <si>
    <t>RAMO 23 FONDO METROPOLITANO</t>
  </si>
  <si>
    <t>RAMO 20 INTERESE FONDO METROPOLITANO</t>
  </si>
  <si>
    <t>CONADE</t>
  </si>
  <si>
    <t xml:space="preserve">FOPAM </t>
  </si>
  <si>
    <t xml:space="preserve">FOPADEM ( PROGRAMA DE PAV. Y ESP.  DEPORTIVOS ) </t>
  </si>
  <si>
    <t>FOPEDEM ( Fondo de Pav.Esp.Depo, Alumb Público y Rehabilitación de Inf. Educativa)</t>
  </si>
  <si>
    <t>APORTACIÓN FOREMOBA</t>
  </si>
  <si>
    <t xml:space="preserve">PIBAI  </t>
  </si>
  <si>
    <t>RAMO 20 3X1 MIGRANTES</t>
  </si>
  <si>
    <t>RAMO 23 VIALIDADES PRIMARIAS</t>
  </si>
  <si>
    <t xml:space="preserve">RAMO 23 CÁMARAS DE VIGILANCIA </t>
  </si>
  <si>
    <t xml:space="preserve">PROSANEAR </t>
  </si>
  <si>
    <t xml:space="preserve">CONAFOR </t>
  </si>
  <si>
    <t xml:space="preserve">RAMO 16 MEDIO AMBIENTE (PLAN DE ACCIÓN CLIMÁTICA ) </t>
  </si>
  <si>
    <t xml:space="preserve">PRODEER </t>
  </si>
  <si>
    <t xml:space="preserve">PROGRAMA MACUILXOCHITL </t>
  </si>
  <si>
    <t>RAMO 23 PROGRAMAS REGIONALES</t>
  </si>
  <si>
    <t>RAMO 23 PROYECTOS DE DESARR. REGIONAL</t>
  </si>
  <si>
    <t>SECTUR</t>
  </si>
  <si>
    <t xml:space="preserve">APORT-R-6 POL.PUB.IG </t>
  </si>
  <si>
    <t xml:space="preserve">APORT.R-16 PROSSAPYS </t>
  </si>
  <si>
    <t>APORT.R-23 CONTING.ECONÓMICAS</t>
  </si>
  <si>
    <t>APORTACION PRODDER</t>
  </si>
  <si>
    <t>APORTACIÓN FAFEF</t>
  </si>
  <si>
    <t>APORTACIÓN PROLÓGYCA</t>
  </si>
  <si>
    <t>FONREGIÓN 2014 RAMO 23</t>
  </si>
  <si>
    <t>FISE 2010, 2011, 2012 RAMO 33</t>
  </si>
  <si>
    <t xml:space="preserve">RAMO 12 SEXO CON RESPONSABILIDAD  </t>
  </si>
  <si>
    <t>APORT.M.R-15 HABITAT VERTIENTE GENERAL</t>
  </si>
  <si>
    <t>APORT.M.R-15 HAB.CENTRO HISTÓRICO</t>
  </si>
  <si>
    <t xml:space="preserve">APORT.M.R-15 HABITAT INTERVENCIONES </t>
  </si>
  <si>
    <t>RAMO 16 ESTUFAS DISMINUC. DE USO DE LEÑA</t>
  </si>
  <si>
    <t>RAMO 23 F.INFRAESTRUCTURA DEPORTIVA</t>
  </si>
  <si>
    <t>RAMO 23 FOPEDEP</t>
  </si>
  <si>
    <t>RAMO 23 FONDO DE CULTURA</t>
  </si>
  <si>
    <t>AP.PBR PERSP.GEN.PUE</t>
  </si>
  <si>
    <t>INTERESES OTROS FONDOS FEDERALES</t>
  </si>
  <si>
    <t>CONVENIOS</t>
  </si>
  <si>
    <t xml:space="preserve">CONVENIO DE COLABORACIÓN ADMINISTRATIVA </t>
  </si>
  <si>
    <t>CONV.COLAB.ACC.SOC.B</t>
  </si>
  <si>
    <t>CONV.COLAB.A/P IMP.S</t>
  </si>
  <si>
    <t>CONV.P/INCR.FORT.ACC</t>
  </si>
  <si>
    <t>CONV.COL.ACC.ORDEN S</t>
  </si>
  <si>
    <t>OTROS INGRESOS Y BENEFICIOS</t>
  </si>
  <si>
    <t xml:space="preserve">TOTAL DE INGRESOS  </t>
  </si>
  <si>
    <t>BALANZA</t>
  </si>
  <si>
    <t>APORTAC. FORTALECE</t>
  </si>
  <si>
    <t>AP.FDO.E.F.MPIOS.PRODUCTORES DE HIDROCARBUROS</t>
  </si>
  <si>
    <t>APORT. FONDO NACIONAL EMPRENDEDOR</t>
  </si>
  <si>
    <t>APORTACIÓN R-23 FORTALECIMIENTO FINANC. P/INVERSIÓN 2016</t>
  </si>
  <si>
    <t>APORTACIÓN R-33 FISE 2016</t>
  </si>
  <si>
    <t>RAMO 33 FORTASEG (ANTES SUBSEMUN)</t>
  </si>
  <si>
    <t>RAMO  36 INTERESES  FORTASEG (ANTES SUBSEMUN)</t>
  </si>
  <si>
    <t xml:space="preserve">APORT.FED.R-15 PROG. INFRA. PARA HABITAT </t>
  </si>
  <si>
    <t>CONV.COL.ACC.PROG. PRIO</t>
  </si>
  <si>
    <t>CONV.COLA.DIV.ACC.PR</t>
  </si>
  <si>
    <t>CONV.COLAB.DIV.ACC.INHERENTES A LABORES BEN.POB.MP</t>
  </si>
  <si>
    <t>FORT.ACC.P/PREV.EMB</t>
  </si>
  <si>
    <t>AP.FFORT.INF.EST.MUN</t>
  </si>
  <si>
    <t xml:space="preserve"> TRANSFERENCIAS, ASIGN. SUB.</t>
  </si>
  <si>
    <t>ESTADÍSTICA FISCAL DE LOS INGRESOS TOTALES 2010-2016</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</si>
</sst>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quot;€&quot;_-;\-* #,##0.00\ &quot;€&quot;_-;_-* &quot;-&quot;??\ &quot;€&quot;_-;_-@_-"/>
  </numFmts>
  <fonts count="6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2"/>
      <color indexed="8"/>
      <name val="Arial"/>
      <family val="2"/>
    </font>
    <font>
      <sz val="10"/>
      <color indexed="8"/>
      <name val="Arial"/>
      <family val="2"/>
    </font>
    <font>
      <b/>
      <sz val="10"/>
      <color indexed="8"/>
      <name val="Arial"/>
      <family val="2"/>
    </font>
    <font>
      <sz val="12"/>
      <color indexed="8"/>
      <name val="Calibri"/>
      <family val="2"/>
    </font>
    <font>
      <sz val="12"/>
      <color indexed="8"/>
      <name val="Arial"/>
      <family val="2"/>
    </font>
    <font>
      <sz val="12"/>
      <color indexed="8"/>
      <name val="Agency FB"/>
      <family val="2"/>
    </font>
    <font>
      <b/>
      <sz val="10"/>
      <color indexed="9"/>
      <name val="Arial"/>
      <family val="2"/>
    </font>
    <font>
      <b/>
      <sz val="12"/>
      <color indexed="9"/>
      <name val="Arial"/>
      <family val="2"/>
    </font>
    <font>
      <b/>
      <sz val="13"/>
      <name val="Arial"/>
      <family val="2"/>
    </font>
    <font>
      <b/>
      <sz val="13"/>
      <color indexed="8"/>
      <name val="Arial"/>
      <family val="2"/>
    </font>
    <font>
      <sz val="12"/>
      <color indexed="8"/>
      <name val="Antique Olive Roman"/>
      <family val="2"/>
    </font>
    <font>
      <b/>
      <sz val="15"/>
      <color indexed="8"/>
      <name val="Arial"/>
      <family val="2"/>
    </font>
    <font>
      <sz val="12"/>
      <name val="Arial"/>
      <family val="2"/>
    </font>
    <font>
      <b/>
      <sz val="15"/>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2"/>
      <color theme="1"/>
      <name val="Calibri"/>
      <family val="2"/>
    </font>
    <font>
      <sz val="12"/>
      <color theme="1"/>
      <name val="Arial"/>
      <family val="2"/>
    </font>
    <font>
      <sz val="12"/>
      <color theme="1"/>
      <name val="Agency FB"/>
      <family val="2"/>
    </font>
    <font>
      <b/>
      <sz val="10"/>
      <color theme="0"/>
      <name val="Arial"/>
      <family val="2"/>
    </font>
    <font>
      <b/>
      <sz val="10"/>
      <color theme="1"/>
      <name val="Arial"/>
      <family val="2"/>
    </font>
    <font>
      <b/>
      <sz val="12"/>
      <color theme="0"/>
      <name val="Arial"/>
      <family val="2"/>
    </font>
    <font>
      <b/>
      <sz val="12"/>
      <color theme="1"/>
      <name val="Arial"/>
      <family val="2"/>
    </font>
    <font>
      <b/>
      <sz val="13"/>
      <color theme="1"/>
      <name val="Arial"/>
      <family val="2"/>
    </font>
    <font>
      <sz val="12"/>
      <color theme="1"/>
      <name val="Antique Olive Roman"/>
      <family val="2"/>
    </font>
    <font>
      <b/>
      <sz val="15"/>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4999699890613556"/>
        <bgColor indexed="64"/>
      </patternFill>
    </fill>
    <fill>
      <patternFill patternType="solid">
        <fgColor theme="2" tint="-0.0999699980020523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hair"/>
      <right style="hair"/>
      <top style="hair"/>
      <bottom style="hair"/>
    </border>
    <border>
      <left style="hair"/>
      <right style="hair"/>
      <top/>
      <bottom style="hair"/>
    </border>
    <border>
      <left style="medium"/>
      <right style="hair"/>
      <top/>
      <bottom style="medium"/>
    </border>
    <border>
      <left style="hair"/>
      <right style="hair"/>
      <top/>
      <bottom style="medium"/>
    </border>
    <border>
      <left style="hair"/>
      <right style="medium"/>
      <top/>
      <bottom style="medium"/>
    </border>
    <border>
      <left style="medium"/>
      <right/>
      <top style="medium"/>
      <bottom style="hair"/>
    </border>
    <border>
      <left style="medium"/>
      <right/>
      <top style="hair"/>
      <bottom style="medium"/>
    </border>
    <border>
      <left style="medium"/>
      <right/>
      <top style="medium"/>
      <bottom style="medium"/>
    </border>
    <border>
      <left/>
      <right/>
      <top style="medium"/>
      <bottom style="medium"/>
    </border>
  </borders>
  <cellStyleXfs count="5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8" fillId="0" borderId="0" applyFont="0" applyFill="0" applyBorder="0" applyAlignment="0" applyProtection="0"/>
    <xf numFmtId="0" fontId="41" fillId="31" borderId="0" applyNumberFormat="0" applyBorder="0" applyAlignment="0" applyProtection="0"/>
    <xf numFmtId="0" fontId="18" fillId="0" borderId="0">
      <alignment/>
      <protection/>
    </xf>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0" fontId="0" fillId="32" borderId="4" applyNumberFormat="0" applyFont="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37">
    <xf numFmtId="0" fontId="0" fillId="0" borderId="0" xfId="0" applyFont="1" applyAlignment="1">
      <alignment/>
    </xf>
    <xf numFmtId="0" fontId="49" fillId="0" borderId="0" xfId="0" applyFont="1" applyAlignment="1">
      <alignment/>
    </xf>
    <xf numFmtId="44" fontId="49" fillId="0" borderId="0" xfId="469" applyFont="1" applyAlignment="1">
      <alignment/>
    </xf>
    <xf numFmtId="0" fontId="50" fillId="0" borderId="0" xfId="0" applyFont="1" applyAlignment="1">
      <alignment/>
    </xf>
    <xf numFmtId="44" fontId="51" fillId="0" borderId="0" xfId="469" applyFont="1" applyAlignment="1">
      <alignment/>
    </xf>
    <xf numFmtId="4" fontId="0" fillId="0" borderId="0" xfId="0" applyNumberFormat="1" applyFont="1" applyAlignment="1">
      <alignment/>
    </xf>
    <xf numFmtId="4" fontId="0" fillId="0" borderId="0" xfId="0" applyNumberFormat="1" applyAlignment="1">
      <alignment/>
    </xf>
    <xf numFmtId="4" fontId="52" fillId="0" borderId="0" xfId="469" applyNumberFormat="1" applyFont="1" applyAlignment="1">
      <alignment/>
    </xf>
    <xf numFmtId="44" fontId="52" fillId="0" borderId="0" xfId="469" applyFont="1" applyAlignment="1">
      <alignment/>
    </xf>
    <xf numFmtId="0" fontId="52" fillId="0" borderId="0" xfId="0" applyFont="1" applyAlignment="1">
      <alignment/>
    </xf>
    <xf numFmtId="4" fontId="52" fillId="0" borderId="0" xfId="469" applyNumberFormat="1" applyFont="1" applyAlignment="1">
      <alignment horizontal="right"/>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wrapText="1"/>
    </xf>
    <xf numFmtId="0" fontId="54" fillId="34" borderId="10" xfId="0" applyFont="1" applyFill="1" applyBorder="1" applyAlignment="1">
      <alignment horizontal="center" vertical="center"/>
    </xf>
    <xf numFmtId="0" fontId="49" fillId="35" borderId="10" xfId="0" applyFont="1" applyFill="1" applyBorder="1" applyAlignment="1">
      <alignment wrapText="1"/>
    </xf>
    <xf numFmtId="4" fontId="55" fillId="33" borderId="10" xfId="469" applyNumberFormat="1" applyFont="1" applyFill="1" applyBorder="1" applyAlignment="1">
      <alignment horizontal="right" wrapText="1"/>
    </xf>
    <xf numFmtId="4" fontId="51" fillId="35" borderId="10" xfId="469" applyNumberFormat="1" applyFont="1" applyFill="1" applyBorder="1" applyAlignment="1">
      <alignment horizontal="right" wrapText="1"/>
    </xf>
    <xf numFmtId="4" fontId="56" fillId="34" borderId="10" xfId="469" applyNumberFormat="1" applyFont="1" applyFill="1" applyBorder="1" applyAlignment="1">
      <alignment horizontal="right" vertical="center"/>
    </xf>
    <xf numFmtId="4" fontId="55" fillId="33" borderId="10" xfId="469" applyNumberFormat="1" applyFont="1" applyFill="1" applyBorder="1" applyAlignment="1">
      <alignment horizontal="right" vertical="center" wrapText="1"/>
    </xf>
    <xf numFmtId="0" fontId="53" fillId="36" borderId="10" xfId="0" applyFont="1" applyFill="1" applyBorder="1" applyAlignment="1">
      <alignment horizontal="center" vertical="center" wrapText="1"/>
    </xf>
    <xf numFmtId="4" fontId="55" fillId="36" borderId="10" xfId="469" applyNumberFormat="1" applyFont="1" applyFill="1" applyBorder="1" applyAlignment="1">
      <alignment horizontal="right" vertical="center" wrapText="1"/>
    </xf>
    <xf numFmtId="0" fontId="53" fillId="33" borderId="11" xfId="0" applyFont="1" applyFill="1" applyBorder="1" applyAlignment="1">
      <alignment horizontal="center" vertical="center" wrapText="1"/>
    </xf>
    <xf numFmtId="4" fontId="55" fillId="33" borderId="11" xfId="469" applyNumberFormat="1" applyFont="1" applyFill="1" applyBorder="1" applyAlignment="1">
      <alignment horizontal="right" wrapText="1"/>
    </xf>
    <xf numFmtId="0" fontId="57" fillId="0" borderId="0" xfId="0" applyFont="1" applyAlignment="1">
      <alignment horizontal="center"/>
    </xf>
    <xf numFmtId="4" fontId="58" fillId="0" borderId="0" xfId="469" applyNumberFormat="1" applyFont="1" applyAlignment="1">
      <alignment horizontal="right"/>
    </xf>
    <xf numFmtId="43" fontId="51" fillId="35" borderId="10" xfId="466" applyFont="1" applyFill="1" applyBorder="1" applyAlignment="1">
      <alignment horizontal="right" wrapText="1"/>
    </xf>
    <xf numFmtId="0" fontId="18" fillId="37" borderId="10" xfId="0" applyFont="1" applyFill="1" applyBorder="1" applyAlignment="1">
      <alignment horizontal="center" wrapText="1"/>
    </xf>
    <xf numFmtId="4" fontId="31" fillId="37" borderId="10" xfId="469" applyNumberFormat="1" applyFont="1" applyFill="1" applyBorder="1" applyAlignment="1">
      <alignment horizontal="right" wrapText="1"/>
    </xf>
    <xf numFmtId="0" fontId="27" fillId="38" borderId="12" xfId="469" applyNumberFormat="1" applyFont="1" applyFill="1" applyBorder="1" applyAlignment="1">
      <alignment horizontal="center" vertical="center" wrapText="1"/>
    </xf>
    <xf numFmtId="0" fontId="27" fillId="38" borderId="13" xfId="469" applyNumberFormat="1" applyFont="1" applyFill="1" applyBorder="1" applyAlignment="1">
      <alignment horizontal="center" vertical="center" wrapText="1"/>
    </xf>
    <xf numFmtId="0" fontId="27" fillId="38" borderId="14" xfId="469" applyNumberFormat="1" applyFont="1" applyFill="1" applyBorder="1" applyAlignment="1">
      <alignment horizontal="center" vertical="center" wrapText="1"/>
    </xf>
    <xf numFmtId="0" fontId="59" fillId="0" borderId="0" xfId="0" applyFont="1" applyAlignment="1">
      <alignment horizontal="center"/>
    </xf>
    <xf numFmtId="0" fontId="27" fillId="38" borderId="15" xfId="0" applyFont="1" applyFill="1" applyBorder="1" applyAlignment="1">
      <alignment horizontal="center" vertical="center"/>
    </xf>
    <xf numFmtId="0" fontId="27" fillId="38" borderId="16" xfId="0" applyFont="1" applyFill="1" applyBorder="1" applyAlignment="1">
      <alignment horizontal="center" vertical="center"/>
    </xf>
    <xf numFmtId="44" fontId="32" fillId="38" borderId="17" xfId="469" applyFont="1" applyFill="1" applyBorder="1" applyAlignment="1">
      <alignment horizontal="center" vertical="center" wrapText="1"/>
    </xf>
    <xf numFmtId="44" fontId="32" fillId="38" borderId="18" xfId="469" applyFont="1" applyFill="1" applyBorder="1" applyAlignment="1">
      <alignment horizontal="center" vertical="center" wrapText="1"/>
    </xf>
    <xf numFmtId="0" fontId="49" fillId="0" borderId="0" xfId="0" applyFont="1" applyAlignment="1">
      <alignment horizontal="left" vertical="justify" wrapText="1"/>
    </xf>
  </cellXfs>
  <cellStyles count="508">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7" xfId="23"/>
    <cellStyle name="20% - Énfasis1 18" xfId="24"/>
    <cellStyle name="20% - Énfasis1 19" xfId="25"/>
    <cellStyle name="20% - Énfasis1 2" xfId="26"/>
    <cellStyle name="20% - Énfasis1 20" xfId="27"/>
    <cellStyle name="20% - Énfasis1 21" xfId="28"/>
    <cellStyle name="20% - Énfasis1 22" xfId="29"/>
    <cellStyle name="20% - Énfasis1 23" xfId="30"/>
    <cellStyle name="20% - Énfasis1 24" xfId="31"/>
    <cellStyle name="20% - Énfasis1 25" xfId="32"/>
    <cellStyle name="20% - Énfasis1 26" xfId="33"/>
    <cellStyle name="20% - Énfasis1 27" xfId="34"/>
    <cellStyle name="20% - Énfasis1 28" xfId="35"/>
    <cellStyle name="20% - Énfasis1 29" xfId="36"/>
    <cellStyle name="20% - Énfasis1 3" xfId="37"/>
    <cellStyle name="20% - Énfasis1 30" xfId="38"/>
    <cellStyle name="20% - Énfasis1 31" xfId="39"/>
    <cellStyle name="20% - Énfasis1 32" xfId="40"/>
    <cellStyle name="20% - Énfasis1 33" xfId="41"/>
    <cellStyle name="20% - Énfasis1 34" xfId="42"/>
    <cellStyle name="20% - Énfasis1 35" xfId="43"/>
    <cellStyle name="20% - Énfasis1 36" xfId="44"/>
    <cellStyle name="20% - Énfasis1 4" xfId="45"/>
    <cellStyle name="20% - Énfasis1 5" xfId="46"/>
    <cellStyle name="20% - Énfasis1 6" xfId="47"/>
    <cellStyle name="20% - Énfasis1 7" xfId="48"/>
    <cellStyle name="20% - Énfasis1 8" xfId="49"/>
    <cellStyle name="20% - Énfasis1 9" xfId="50"/>
    <cellStyle name="20% - Énfasis2" xfId="51"/>
    <cellStyle name="20% - Énfasis2 10" xfId="52"/>
    <cellStyle name="20% - Énfasis2 11" xfId="53"/>
    <cellStyle name="20% - Énfasis2 12" xfId="54"/>
    <cellStyle name="20% - Énfasis2 13" xfId="55"/>
    <cellStyle name="20% - Énfasis2 14" xfId="56"/>
    <cellStyle name="20% - Énfasis2 15" xfId="57"/>
    <cellStyle name="20% - Énfasis2 16" xfId="58"/>
    <cellStyle name="20% - Énfasis2 17" xfId="59"/>
    <cellStyle name="20% - Énfasis2 18" xfId="60"/>
    <cellStyle name="20% - Énfasis2 19" xfId="61"/>
    <cellStyle name="20% - Énfasis2 2" xfId="62"/>
    <cellStyle name="20% - Énfasis2 20" xfId="63"/>
    <cellStyle name="20% - Énfasis2 21" xfId="64"/>
    <cellStyle name="20% - Énfasis2 22" xfId="65"/>
    <cellStyle name="20% - Énfasis2 23" xfId="66"/>
    <cellStyle name="20% - Énfasis2 24" xfId="67"/>
    <cellStyle name="20% - Énfasis2 25" xfId="68"/>
    <cellStyle name="20% - Énfasis2 26" xfId="69"/>
    <cellStyle name="20% - Énfasis2 27" xfId="70"/>
    <cellStyle name="20% - Énfasis2 28" xfId="71"/>
    <cellStyle name="20% - Énfasis2 29" xfId="72"/>
    <cellStyle name="20% - Énfasis2 3" xfId="73"/>
    <cellStyle name="20% - Énfasis2 30" xfId="74"/>
    <cellStyle name="20% - Énfasis2 31" xfId="75"/>
    <cellStyle name="20% - Énfasis2 32" xfId="76"/>
    <cellStyle name="20% - Énfasis2 33" xfId="77"/>
    <cellStyle name="20% - Énfasis2 34" xfId="78"/>
    <cellStyle name="20% - Énfasis2 35" xfId="79"/>
    <cellStyle name="20% - Énfasis2 36" xfId="80"/>
    <cellStyle name="20% - Énfasis2 4" xfId="81"/>
    <cellStyle name="20% - Énfasis2 5" xfId="82"/>
    <cellStyle name="20% - Énfasis2 6" xfId="83"/>
    <cellStyle name="20% - Énfasis2 7" xfId="84"/>
    <cellStyle name="20% - Énfasis2 8" xfId="85"/>
    <cellStyle name="20% - Énfasis2 9" xfId="86"/>
    <cellStyle name="20% - Énfasis3" xfId="87"/>
    <cellStyle name="20% - Énfasis3 10" xfId="88"/>
    <cellStyle name="20% - Énfasis3 11" xfId="89"/>
    <cellStyle name="20% - Énfasis3 12" xfId="90"/>
    <cellStyle name="20% - Énfasis3 13" xfId="91"/>
    <cellStyle name="20% - Énfasis3 14" xfId="92"/>
    <cellStyle name="20% - Énfasis3 15" xfId="93"/>
    <cellStyle name="20% - Énfasis3 16" xfId="94"/>
    <cellStyle name="20% - Énfasis3 17" xfId="95"/>
    <cellStyle name="20% - Énfasis3 18" xfId="96"/>
    <cellStyle name="20% - Énfasis3 19" xfId="97"/>
    <cellStyle name="20% - Énfasis3 2" xfId="98"/>
    <cellStyle name="20% - Énfasis3 20" xfId="99"/>
    <cellStyle name="20% - Énfasis3 21" xfId="100"/>
    <cellStyle name="20% - Énfasis3 22" xfId="101"/>
    <cellStyle name="20% - Énfasis3 23" xfId="102"/>
    <cellStyle name="20% - Énfasis3 24" xfId="103"/>
    <cellStyle name="20% - Énfasis3 25" xfId="104"/>
    <cellStyle name="20% - Énfasis3 26" xfId="105"/>
    <cellStyle name="20% - Énfasis3 27" xfId="106"/>
    <cellStyle name="20% - Énfasis3 28" xfId="107"/>
    <cellStyle name="20% - Énfasis3 29" xfId="108"/>
    <cellStyle name="20% - Énfasis3 3" xfId="109"/>
    <cellStyle name="20% - Énfasis3 30" xfId="110"/>
    <cellStyle name="20% - Énfasis3 31" xfId="111"/>
    <cellStyle name="20% - Énfasis3 32" xfId="112"/>
    <cellStyle name="20% - Énfasis3 33" xfId="113"/>
    <cellStyle name="20% - Énfasis3 34" xfId="114"/>
    <cellStyle name="20% - Énfasis3 35" xfId="115"/>
    <cellStyle name="20% - Énfasis3 36" xfId="116"/>
    <cellStyle name="20% - Énfasis3 4" xfId="117"/>
    <cellStyle name="20% - Énfasis3 5" xfId="118"/>
    <cellStyle name="20% - Énfasis3 6" xfId="119"/>
    <cellStyle name="20% - Énfasis3 7" xfId="120"/>
    <cellStyle name="20% - Énfasis3 8" xfId="121"/>
    <cellStyle name="20% - Énfasis3 9" xfId="122"/>
    <cellStyle name="20% - Énfasis4" xfId="123"/>
    <cellStyle name="20% - Énfasis4 10" xfId="124"/>
    <cellStyle name="20% - Énfasis4 11" xfId="125"/>
    <cellStyle name="20% - Énfasis4 12" xfId="126"/>
    <cellStyle name="20% - Énfasis4 13" xfId="127"/>
    <cellStyle name="20% - Énfasis4 14" xfId="128"/>
    <cellStyle name="20% - Énfasis4 15" xfId="129"/>
    <cellStyle name="20% - Énfasis4 16" xfId="130"/>
    <cellStyle name="20% - Énfasis4 17" xfId="131"/>
    <cellStyle name="20% - Énfasis4 18" xfId="132"/>
    <cellStyle name="20% - Énfasis4 19" xfId="133"/>
    <cellStyle name="20% - Énfasis4 2" xfId="134"/>
    <cellStyle name="20% - Énfasis4 20" xfId="135"/>
    <cellStyle name="20% - Énfasis4 21" xfId="136"/>
    <cellStyle name="20% - Énfasis4 22" xfId="137"/>
    <cellStyle name="20% - Énfasis4 23" xfId="138"/>
    <cellStyle name="20% - Énfasis4 24" xfId="139"/>
    <cellStyle name="20% - Énfasis4 25" xfId="140"/>
    <cellStyle name="20% - Énfasis4 26" xfId="141"/>
    <cellStyle name="20% - Énfasis4 27" xfId="142"/>
    <cellStyle name="20% - Énfasis4 28" xfId="143"/>
    <cellStyle name="20% - Énfasis4 29" xfId="144"/>
    <cellStyle name="20% - Énfasis4 3" xfId="145"/>
    <cellStyle name="20% - Énfasis4 30" xfId="146"/>
    <cellStyle name="20% - Énfasis4 31" xfId="147"/>
    <cellStyle name="20% - Énfasis4 32" xfId="148"/>
    <cellStyle name="20% - Énfasis4 33" xfId="149"/>
    <cellStyle name="20% - Énfasis4 34" xfId="150"/>
    <cellStyle name="20% - Énfasis4 35" xfId="151"/>
    <cellStyle name="20% - Énfasis4 36" xfId="152"/>
    <cellStyle name="20% - Énfasis4 4" xfId="153"/>
    <cellStyle name="20% - Énfasis4 5" xfId="154"/>
    <cellStyle name="20% - Énfasis4 6" xfId="155"/>
    <cellStyle name="20% - Énfasis4 7" xfId="156"/>
    <cellStyle name="20% - Énfasis4 8" xfId="157"/>
    <cellStyle name="20% - Énfasis4 9" xfId="158"/>
    <cellStyle name="20% - Énfasis5" xfId="159"/>
    <cellStyle name="20% - Énfasis5 10" xfId="160"/>
    <cellStyle name="20% - Énfasis5 11" xfId="161"/>
    <cellStyle name="20% - Énfasis5 12" xfId="162"/>
    <cellStyle name="20% - Énfasis5 13" xfId="163"/>
    <cellStyle name="20% - Énfasis5 14" xfId="164"/>
    <cellStyle name="20% - Énfasis5 15" xfId="165"/>
    <cellStyle name="20% - Énfasis5 16" xfId="166"/>
    <cellStyle name="20% - Énfasis5 17" xfId="167"/>
    <cellStyle name="20% - Énfasis5 18" xfId="168"/>
    <cellStyle name="20% - Énfasis5 19" xfId="169"/>
    <cellStyle name="20% - Énfasis5 2" xfId="170"/>
    <cellStyle name="20% - Énfasis5 20" xfId="171"/>
    <cellStyle name="20% - Énfasis5 21" xfId="172"/>
    <cellStyle name="20% - Énfasis5 22" xfId="173"/>
    <cellStyle name="20% - Énfasis5 23" xfId="174"/>
    <cellStyle name="20% - Énfasis5 24" xfId="175"/>
    <cellStyle name="20% - Énfasis5 25" xfId="176"/>
    <cellStyle name="20% - Énfasis5 26" xfId="177"/>
    <cellStyle name="20% - Énfasis5 27" xfId="178"/>
    <cellStyle name="20% - Énfasis5 28" xfId="179"/>
    <cellStyle name="20% - Énfasis5 29" xfId="180"/>
    <cellStyle name="20% - Énfasis5 3" xfId="181"/>
    <cellStyle name="20% - Énfasis5 30" xfId="182"/>
    <cellStyle name="20% - Énfasis5 31" xfId="183"/>
    <cellStyle name="20% - Énfasis5 32" xfId="184"/>
    <cellStyle name="20% - Énfasis5 33" xfId="185"/>
    <cellStyle name="20% - Énfasis5 34" xfId="186"/>
    <cellStyle name="20% - Énfasis5 35" xfId="187"/>
    <cellStyle name="20% - Énfasis5 36" xfId="188"/>
    <cellStyle name="20% - Énfasis5 4" xfId="189"/>
    <cellStyle name="20% - Énfasis5 5" xfId="190"/>
    <cellStyle name="20% - Énfasis5 6" xfId="191"/>
    <cellStyle name="20% - Énfasis5 7" xfId="192"/>
    <cellStyle name="20% - Énfasis5 8" xfId="193"/>
    <cellStyle name="20% - Énfasis5 9" xfId="194"/>
    <cellStyle name="20% - Énfasis6" xfId="195"/>
    <cellStyle name="20% - Énfasis6 10" xfId="196"/>
    <cellStyle name="20% - Énfasis6 11" xfId="197"/>
    <cellStyle name="20% - Énfasis6 12" xfId="198"/>
    <cellStyle name="20% - Énfasis6 13" xfId="199"/>
    <cellStyle name="20% - Énfasis6 14" xfId="200"/>
    <cellStyle name="20% - Énfasis6 15" xfId="201"/>
    <cellStyle name="20% - Énfasis6 16" xfId="202"/>
    <cellStyle name="20% - Énfasis6 17" xfId="203"/>
    <cellStyle name="20% - Énfasis6 18" xfId="204"/>
    <cellStyle name="20% - Énfasis6 19" xfId="205"/>
    <cellStyle name="20% - Énfasis6 2" xfId="206"/>
    <cellStyle name="20% - Énfasis6 20" xfId="207"/>
    <cellStyle name="20% - Énfasis6 21" xfId="208"/>
    <cellStyle name="20% - Énfasis6 22" xfId="209"/>
    <cellStyle name="20% - Énfasis6 23" xfId="210"/>
    <cellStyle name="20% - Énfasis6 24" xfId="211"/>
    <cellStyle name="20% - Énfasis6 25" xfId="212"/>
    <cellStyle name="20% - Énfasis6 26" xfId="213"/>
    <cellStyle name="20% - Énfasis6 27" xfId="214"/>
    <cellStyle name="20% - Énfasis6 28" xfId="215"/>
    <cellStyle name="20% - Énfasis6 29" xfId="216"/>
    <cellStyle name="20% - Énfasis6 3" xfId="217"/>
    <cellStyle name="20% - Énfasis6 30" xfId="218"/>
    <cellStyle name="20% - Énfasis6 31" xfId="219"/>
    <cellStyle name="20% - Énfasis6 32" xfId="220"/>
    <cellStyle name="20% - Énfasis6 33" xfId="221"/>
    <cellStyle name="20% - Énfasis6 34" xfId="222"/>
    <cellStyle name="20% - Énfasis6 35" xfId="223"/>
    <cellStyle name="20% - Énfasis6 36" xfId="224"/>
    <cellStyle name="20% - Énfasis6 4" xfId="225"/>
    <cellStyle name="20% - Énfasis6 5" xfId="226"/>
    <cellStyle name="20% - Énfasis6 6" xfId="227"/>
    <cellStyle name="20% - Énfasis6 7" xfId="228"/>
    <cellStyle name="20% - Énfasis6 8" xfId="229"/>
    <cellStyle name="20% - Énfasis6 9" xfId="230"/>
    <cellStyle name="40% - Énfasis1" xfId="231"/>
    <cellStyle name="40% - Énfasis1 10" xfId="232"/>
    <cellStyle name="40% - Énfasis1 11" xfId="233"/>
    <cellStyle name="40% - Énfasis1 12" xfId="234"/>
    <cellStyle name="40% - Énfasis1 13" xfId="235"/>
    <cellStyle name="40% - Énfasis1 14" xfId="236"/>
    <cellStyle name="40% - Énfasis1 15" xfId="237"/>
    <cellStyle name="40% - Énfasis1 16" xfId="238"/>
    <cellStyle name="40% - Énfasis1 17" xfId="239"/>
    <cellStyle name="40% - Énfasis1 18" xfId="240"/>
    <cellStyle name="40% - Énfasis1 19" xfId="241"/>
    <cellStyle name="40% - Énfasis1 2" xfId="242"/>
    <cellStyle name="40% - Énfasis1 20" xfId="243"/>
    <cellStyle name="40% - Énfasis1 21" xfId="244"/>
    <cellStyle name="40% - Énfasis1 22" xfId="245"/>
    <cellStyle name="40% - Énfasis1 23" xfId="246"/>
    <cellStyle name="40% - Énfasis1 24" xfId="247"/>
    <cellStyle name="40% - Énfasis1 25" xfId="248"/>
    <cellStyle name="40% - Énfasis1 26" xfId="249"/>
    <cellStyle name="40% - Énfasis1 27" xfId="250"/>
    <cellStyle name="40% - Énfasis1 28" xfId="251"/>
    <cellStyle name="40% - Énfasis1 29" xfId="252"/>
    <cellStyle name="40% - Énfasis1 3" xfId="253"/>
    <cellStyle name="40% - Énfasis1 30" xfId="254"/>
    <cellStyle name="40% - Énfasis1 31" xfId="255"/>
    <cellStyle name="40% - Énfasis1 32" xfId="256"/>
    <cellStyle name="40% - Énfasis1 33" xfId="257"/>
    <cellStyle name="40% - Énfasis1 34" xfId="258"/>
    <cellStyle name="40% - Énfasis1 35" xfId="259"/>
    <cellStyle name="40% - Énfasis1 36" xfId="260"/>
    <cellStyle name="40% - Énfasis1 4" xfId="261"/>
    <cellStyle name="40% - Énfasis1 5" xfId="262"/>
    <cellStyle name="40% - Énfasis1 6" xfId="263"/>
    <cellStyle name="40% - Énfasis1 7" xfId="264"/>
    <cellStyle name="40% - Énfasis1 8" xfId="265"/>
    <cellStyle name="40% - Énfasis1 9" xfId="266"/>
    <cellStyle name="40% - Énfasis2" xfId="267"/>
    <cellStyle name="40% - Énfasis2 10" xfId="268"/>
    <cellStyle name="40% - Énfasis2 11" xfId="269"/>
    <cellStyle name="40% - Énfasis2 12" xfId="270"/>
    <cellStyle name="40% - Énfasis2 13" xfId="271"/>
    <cellStyle name="40% - Énfasis2 14" xfId="272"/>
    <cellStyle name="40% - Énfasis2 15" xfId="273"/>
    <cellStyle name="40% - Énfasis2 16" xfId="274"/>
    <cellStyle name="40% - Énfasis2 17" xfId="275"/>
    <cellStyle name="40% - Énfasis2 18" xfId="276"/>
    <cellStyle name="40% - Énfasis2 19" xfId="277"/>
    <cellStyle name="40% - Énfasis2 2" xfId="278"/>
    <cellStyle name="40% - Énfasis2 20" xfId="279"/>
    <cellStyle name="40% - Énfasis2 21" xfId="280"/>
    <cellStyle name="40% - Énfasis2 22" xfId="281"/>
    <cellStyle name="40% - Énfasis2 23" xfId="282"/>
    <cellStyle name="40% - Énfasis2 24" xfId="283"/>
    <cellStyle name="40% - Énfasis2 25" xfId="284"/>
    <cellStyle name="40% - Énfasis2 26" xfId="285"/>
    <cellStyle name="40% - Énfasis2 27" xfId="286"/>
    <cellStyle name="40% - Énfasis2 28" xfId="287"/>
    <cellStyle name="40% - Énfasis2 29" xfId="288"/>
    <cellStyle name="40% - Énfasis2 3" xfId="289"/>
    <cellStyle name="40% - Énfasis2 30" xfId="290"/>
    <cellStyle name="40% - Énfasis2 31" xfId="291"/>
    <cellStyle name="40% - Énfasis2 32" xfId="292"/>
    <cellStyle name="40% - Énfasis2 33" xfId="293"/>
    <cellStyle name="40% - Énfasis2 34" xfId="294"/>
    <cellStyle name="40% - Énfasis2 35" xfId="295"/>
    <cellStyle name="40% - Énfasis2 36" xfId="296"/>
    <cellStyle name="40% - Énfasis2 4" xfId="297"/>
    <cellStyle name="40% - Énfasis2 5" xfId="298"/>
    <cellStyle name="40% - Énfasis2 6" xfId="299"/>
    <cellStyle name="40% - Énfasis2 7" xfId="300"/>
    <cellStyle name="40% - Énfasis2 8" xfId="301"/>
    <cellStyle name="40% - Énfasis2 9" xfId="302"/>
    <cellStyle name="40% - Énfasis3" xfId="303"/>
    <cellStyle name="40% - Énfasis3 10" xfId="304"/>
    <cellStyle name="40% - Énfasis3 11" xfId="305"/>
    <cellStyle name="40% - Énfasis3 12" xfId="306"/>
    <cellStyle name="40% - Énfasis3 13" xfId="307"/>
    <cellStyle name="40% - Énfasis3 14" xfId="308"/>
    <cellStyle name="40% - Énfasis3 15" xfId="309"/>
    <cellStyle name="40% - Énfasis3 16" xfId="310"/>
    <cellStyle name="40% - Énfasis3 17" xfId="311"/>
    <cellStyle name="40% - Énfasis3 18" xfId="312"/>
    <cellStyle name="40% - Énfasis3 19" xfId="313"/>
    <cellStyle name="40% - Énfasis3 2" xfId="314"/>
    <cellStyle name="40% - Énfasis3 20" xfId="315"/>
    <cellStyle name="40% - Énfasis3 21" xfId="316"/>
    <cellStyle name="40% - Énfasis3 22" xfId="317"/>
    <cellStyle name="40% - Énfasis3 23" xfId="318"/>
    <cellStyle name="40% - Énfasis3 24" xfId="319"/>
    <cellStyle name="40% - Énfasis3 25" xfId="320"/>
    <cellStyle name="40% - Énfasis3 26" xfId="321"/>
    <cellStyle name="40% - Énfasis3 27" xfId="322"/>
    <cellStyle name="40% - Énfasis3 28" xfId="323"/>
    <cellStyle name="40% - Énfasis3 29" xfId="324"/>
    <cellStyle name="40% - Énfasis3 3" xfId="325"/>
    <cellStyle name="40% - Énfasis3 30" xfId="326"/>
    <cellStyle name="40% - Énfasis3 31" xfId="327"/>
    <cellStyle name="40% - Énfasis3 32" xfId="328"/>
    <cellStyle name="40% - Énfasis3 33" xfId="329"/>
    <cellStyle name="40% - Énfasis3 34" xfId="330"/>
    <cellStyle name="40% - Énfasis3 35" xfId="331"/>
    <cellStyle name="40% - Énfasis3 36" xfId="332"/>
    <cellStyle name="40% - Énfasis3 4" xfId="333"/>
    <cellStyle name="40% - Énfasis3 5" xfId="334"/>
    <cellStyle name="40% - Énfasis3 6" xfId="335"/>
    <cellStyle name="40% - Énfasis3 7" xfId="336"/>
    <cellStyle name="40% - Énfasis3 8" xfId="337"/>
    <cellStyle name="40% - Énfasis3 9" xfId="338"/>
    <cellStyle name="40% - Énfasis4" xfId="339"/>
    <cellStyle name="40% - Énfasis4 10" xfId="340"/>
    <cellStyle name="40% - Énfasis4 11" xfId="341"/>
    <cellStyle name="40% - Énfasis4 12" xfId="342"/>
    <cellStyle name="40% - Énfasis4 13" xfId="343"/>
    <cellStyle name="40% - Énfasis4 14" xfId="344"/>
    <cellStyle name="40% - Énfasis4 15" xfId="345"/>
    <cellStyle name="40% - Énfasis4 16" xfId="346"/>
    <cellStyle name="40% - Énfasis4 17" xfId="347"/>
    <cellStyle name="40% - Énfasis4 18" xfId="348"/>
    <cellStyle name="40% - Énfasis4 19" xfId="349"/>
    <cellStyle name="40% - Énfasis4 2" xfId="350"/>
    <cellStyle name="40% - Énfasis4 20" xfId="351"/>
    <cellStyle name="40% - Énfasis4 21" xfId="352"/>
    <cellStyle name="40% - Énfasis4 22" xfId="353"/>
    <cellStyle name="40% - Énfasis4 23" xfId="354"/>
    <cellStyle name="40% - Énfasis4 24" xfId="355"/>
    <cellStyle name="40% - Énfasis4 25" xfId="356"/>
    <cellStyle name="40% - Énfasis4 26" xfId="357"/>
    <cellStyle name="40% - Énfasis4 27" xfId="358"/>
    <cellStyle name="40% - Énfasis4 28" xfId="359"/>
    <cellStyle name="40% - Énfasis4 29" xfId="360"/>
    <cellStyle name="40% - Énfasis4 3" xfId="361"/>
    <cellStyle name="40% - Énfasis4 30" xfId="362"/>
    <cellStyle name="40% - Énfasis4 31" xfId="363"/>
    <cellStyle name="40% - Énfasis4 32" xfId="364"/>
    <cellStyle name="40% - Énfasis4 33" xfId="365"/>
    <cellStyle name="40% - Énfasis4 34" xfId="366"/>
    <cellStyle name="40% - Énfasis4 35" xfId="367"/>
    <cellStyle name="40% - Énfasis4 36" xfId="368"/>
    <cellStyle name="40% - Énfasis4 4" xfId="369"/>
    <cellStyle name="40% - Énfasis4 5" xfId="370"/>
    <cellStyle name="40% - Énfasis4 6" xfId="371"/>
    <cellStyle name="40% - Énfasis4 7" xfId="372"/>
    <cellStyle name="40% - Énfasis4 8" xfId="373"/>
    <cellStyle name="40% - Énfasis4 9" xfId="374"/>
    <cellStyle name="40% - Énfasis5" xfId="375"/>
    <cellStyle name="40% - Énfasis5 10" xfId="376"/>
    <cellStyle name="40% - Énfasis5 11" xfId="377"/>
    <cellStyle name="40% - Énfasis5 12" xfId="378"/>
    <cellStyle name="40% - Énfasis5 13" xfId="379"/>
    <cellStyle name="40% - Énfasis5 14" xfId="380"/>
    <cellStyle name="40% - Énfasis5 15" xfId="381"/>
    <cellStyle name="40% - Énfasis5 16" xfId="382"/>
    <cellStyle name="40% - Énfasis5 17" xfId="383"/>
    <cellStyle name="40% - Énfasis5 18" xfId="384"/>
    <cellStyle name="40% - Énfasis5 19" xfId="385"/>
    <cellStyle name="40% - Énfasis5 2" xfId="386"/>
    <cellStyle name="40% - Énfasis5 20" xfId="387"/>
    <cellStyle name="40% - Énfasis5 21" xfId="388"/>
    <cellStyle name="40% - Énfasis5 22" xfId="389"/>
    <cellStyle name="40% - Énfasis5 23" xfId="390"/>
    <cellStyle name="40% - Énfasis5 24" xfId="391"/>
    <cellStyle name="40% - Énfasis5 25" xfId="392"/>
    <cellStyle name="40% - Énfasis5 26" xfId="393"/>
    <cellStyle name="40% - Énfasis5 27" xfId="394"/>
    <cellStyle name="40% - Énfasis5 28" xfId="395"/>
    <cellStyle name="40% - Énfasis5 29" xfId="396"/>
    <cellStyle name="40% - Énfasis5 3" xfId="397"/>
    <cellStyle name="40% - Énfasis5 30" xfId="398"/>
    <cellStyle name="40% - Énfasis5 31" xfId="399"/>
    <cellStyle name="40% - Énfasis5 32" xfId="400"/>
    <cellStyle name="40% - Énfasis5 33" xfId="401"/>
    <cellStyle name="40% - Énfasis5 34" xfId="402"/>
    <cellStyle name="40% - Énfasis5 35" xfId="403"/>
    <cellStyle name="40% - Énfasis5 36" xfId="404"/>
    <cellStyle name="40% - Énfasis5 4" xfId="405"/>
    <cellStyle name="40% - Énfasis5 5" xfId="406"/>
    <cellStyle name="40% - Énfasis5 6" xfId="407"/>
    <cellStyle name="40% - Énfasis5 7" xfId="408"/>
    <cellStyle name="40% - Énfasis5 8" xfId="409"/>
    <cellStyle name="40% - Énfasis5 9" xfId="410"/>
    <cellStyle name="40% - Énfasis6" xfId="411"/>
    <cellStyle name="40% - Énfasis6 10" xfId="412"/>
    <cellStyle name="40% - Énfasis6 11" xfId="413"/>
    <cellStyle name="40% - Énfasis6 12" xfId="414"/>
    <cellStyle name="40% - Énfasis6 13" xfId="415"/>
    <cellStyle name="40% - Énfasis6 14" xfId="416"/>
    <cellStyle name="40% - Énfasis6 15" xfId="417"/>
    <cellStyle name="40% - Énfasis6 16" xfId="418"/>
    <cellStyle name="40% - Énfasis6 17" xfId="419"/>
    <cellStyle name="40% - Énfasis6 18" xfId="420"/>
    <cellStyle name="40% - Énfasis6 19" xfId="421"/>
    <cellStyle name="40% - Énfasis6 2" xfId="422"/>
    <cellStyle name="40% - Énfasis6 20" xfId="423"/>
    <cellStyle name="40% - Énfasis6 21" xfId="424"/>
    <cellStyle name="40% - Énfasis6 22" xfId="425"/>
    <cellStyle name="40% - Énfasis6 23" xfId="426"/>
    <cellStyle name="40% - Énfasis6 24" xfId="427"/>
    <cellStyle name="40% - Énfasis6 25" xfId="428"/>
    <cellStyle name="40% - Énfasis6 26" xfId="429"/>
    <cellStyle name="40% - Énfasis6 27" xfId="430"/>
    <cellStyle name="40% - Énfasis6 28" xfId="431"/>
    <cellStyle name="40% - Énfasis6 29" xfId="432"/>
    <cellStyle name="40% - Énfasis6 3" xfId="433"/>
    <cellStyle name="40% - Énfasis6 30" xfId="434"/>
    <cellStyle name="40% - Énfasis6 31" xfId="435"/>
    <cellStyle name="40% - Énfasis6 32" xfId="436"/>
    <cellStyle name="40% - Énfasis6 33" xfId="437"/>
    <cellStyle name="40% - Énfasis6 34" xfId="438"/>
    <cellStyle name="40% - Énfasis6 35" xfId="439"/>
    <cellStyle name="40% - Énfasis6 36" xfId="440"/>
    <cellStyle name="40% - Énfasis6 4" xfId="441"/>
    <cellStyle name="40% - Énfasis6 5" xfId="442"/>
    <cellStyle name="40% - Énfasis6 6" xfId="443"/>
    <cellStyle name="40% - Énfasis6 7" xfId="444"/>
    <cellStyle name="40% - Énfasis6 8" xfId="445"/>
    <cellStyle name="40% - Énfasis6 9" xfId="446"/>
    <cellStyle name="60% - Énfasis1" xfId="447"/>
    <cellStyle name="60% - Énfasis2" xfId="448"/>
    <cellStyle name="60% - Énfasis3" xfId="449"/>
    <cellStyle name="60% - Énfasis4" xfId="450"/>
    <cellStyle name="60% - Énfasis5" xfId="451"/>
    <cellStyle name="60% - Énfasis6" xfId="452"/>
    <cellStyle name="Buena" xfId="453"/>
    <cellStyle name="Cálculo" xfId="454"/>
    <cellStyle name="Celda de comprobación" xfId="455"/>
    <cellStyle name="Celda vinculada" xfId="456"/>
    <cellStyle name="Encabezado 4" xfId="457"/>
    <cellStyle name="Énfasis1" xfId="458"/>
    <cellStyle name="Énfasis2" xfId="459"/>
    <cellStyle name="Énfasis3" xfId="460"/>
    <cellStyle name="Énfasis4" xfId="461"/>
    <cellStyle name="Énfasis5" xfId="462"/>
    <cellStyle name="Énfasis6" xfId="463"/>
    <cellStyle name="Entrada" xfId="464"/>
    <cellStyle name="Incorrecto" xfId="465"/>
    <cellStyle name="Comma" xfId="466"/>
    <cellStyle name="Comma [0]" xfId="467"/>
    <cellStyle name="Millares 8" xfId="468"/>
    <cellStyle name="Currency" xfId="469"/>
    <cellStyle name="Currency [0]" xfId="470"/>
    <cellStyle name="Moneda 2" xfId="471"/>
    <cellStyle name="Neutral" xfId="472"/>
    <cellStyle name="Normal 2" xfId="473"/>
    <cellStyle name="Notas" xfId="474"/>
    <cellStyle name="Notas 10" xfId="475"/>
    <cellStyle name="Notas 11" xfId="476"/>
    <cellStyle name="Notas 12" xfId="477"/>
    <cellStyle name="Notas 13" xfId="478"/>
    <cellStyle name="Notas 14" xfId="479"/>
    <cellStyle name="Notas 15" xfId="480"/>
    <cellStyle name="Notas 16" xfId="481"/>
    <cellStyle name="Notas 17" xfId="482"/>
    <cellStyle name="Notas 18" xfId="483"/>
    <cellStyle name="Notas 19" xfId="484"/>
    <cellStyle name="Notas 2" xfId="485"/>
    <cellStyle name="Notas 20" xfId="486"/>
    <cellStyle name="Notas 21" xfId="487"/>
    <cellStyle name="Notas 22" xfId="488"/>
    <cellStyle name="Notas 23" xfId="489"/>
    <cellStyle name="Notas 24" xfId="490"/>
    <cellStyle name="Notas 25" xfId="491"/>
    <cellStyle name="Notas 26" xfId="492"/>
    <cellStyle name="Notas 27" xfId="493"/>
    <cellStyle name="Notas 28" xfId="494"/>
    <cellStyle name="Notas 29" xfId="495"/>
    <cellStyle name="Notas 3" xfId="496"/>
    <cellStyle name="Notas 30" xfId="497"/>
    <cellStyle name="Notas 31" xfId="498"/>
    <cellStyle name="Notas 32" xfId="499"/>
    <cellStyle name="Notas 33" xfId="500"/>
    <cellStyle name="Notas 34" xfId="501"/>
    <cellStyle name="Notas 35" xfId="502"/>
    <cellStyle name="Notas 36" xfId="503"/>
    <cellStyle name="Notas 37" xfId="504"/>
    <cellStyle name="Notas 4" xfId="505"/>
    <cellStyle name="Notas 5" xfId="506"/>
    <cellStyle name="Notas 6" xfId="507"/>
    <cellStyle name="Notas 7" xfId="508"/>
    <cellStyle name="Notas 8" xfId="509"/>
    <cellStyle name="Notas 9" xfId="510"/>
    <cellStyle name="Percent" xfId="511"/>
    <cellStyle name="Porcentual 2" xfId="512"/>
    <cellStyle name="Porcentual 2 2" xfId="513"/>
    <cellStyle name="Salida" xfId="514"/>
    <cellStyle name="Texto de advertencia" xfId="515"/>
    <cellStyle name="Texto explicativo" xfId="516"/>
    <cellStyle name="Título" xfId="517"/>
    <cellStyle name="Título 1" xfId="518"/>
    <cellStyle name="Título 2" xfId="519"/>
    <cellStyle name="Título 3" xfId="520"/>
    <cellStyle name="Total" xfId="5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2457450</xdr:colOff>
      <xdr:row>4</xdr:row>
      <xdr:rowOff>47625</xdr:rowOff>
    </xdr:to>
    <xdr:pic>
      <xdr:nvPicPr>
        <xdr:cNvPr id="1" name="1 Imagen"/>
        <xdr:cNvPicPr preferRelativeResize="1">
          <a:picLocks noChangeAspect="1"/>
        </xdr:cNvPicPr>
      </xdr:nvPicPr>
      <xdr:blipFill>
        <a:blip r:embed="rId1"/>
        <a:stretch>
          <a:fillRect/>
        </a:stretch>
      </xdr:blipFill>
      <xdr:spPr>
        <a:xfrm>
          <a:off x="66675" y="0"/>
          <a:ext cx="2390775" cy="809625"/>
        </a:xfrm>
        <a:prstGeom prst="rect">
          <a:avLst/>
        </a:prstGeom>
        <a:noFill/>
        <a:ln w="9525" cmpd="sng">
          <a:noFill/>
        </a:ln>
      </xdr:spPr>
    </xdr:pic>
    <xdr:clientData/>
  </xdr:twoCellAnchor>
  <xdr:twoCellAnchor editAs="oneCell">
    <xdr:from>
      <xdr:col>6</xdr:col>
      <xdr:colOff>790575</xdr:colOff>
      <xdr:row>0</xdr:row>
      <xdr:rowOff>0</xdr:rowOff>
    </xdr:from>
    <xdr:to>
      <xdr:col>7</xdr:col>
      <xdr:colOff>1133475</xdr:colOff>
      <xdr:row>3</xdr:row>
      <xdr:rowOff>133350</xdr:rowOff>
    </xdr:to>
    <xdr:pic>
      <xdr:nvPicPr>
        <xdr:cNvPr id="2" name="2 Imagen" descr="Eslogan"/>
        <xdr:cNvPicPr preferRelativeResize="1">
          <a:picLocks noChangeAspect="1"/>
        </xdr:cNvPicPr>
      </xdr:nvPicPr>
      <xdr:blipFill>
        <a:blip r:embed="rId2"/>
        <a:stretch>
          <a:fillRect/>
        </a:stretch>
      </xdr:blipFill>
      <xdr:spPr>
        <a:xfrm>
          <a:off x="10125075" y="0"/>
          <a:ext cx="1619250" cy="70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esktop\escritorio\a%20regional%20memorandum%20tm-st-255-2015%20estadisticas%20fiscales%202014%20derechos%20de%20agua%20y%20contribucion%20de%20mejoras%20sep%202015\ESTAD.%20FISCALES%202010-2014%20oficio%20st-tm-198-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2014 "/>
      <sheetName val="contrib de mejoras"/>
    </sheetNames>
    <sheetDataSet>
      <sheetData sheetId="0">
        <row r="97">
          <cell r="A97" t="str">
            <v>Nota aclaratoria: En el ejercicio 2014, se reflejan los registros de acuerdo a los Estados Financieros Armonizados, de conformidad con la Ley General de Contabilidad Gubernamental, como es el caso de los Accesorios de Impuestos y las Contribuciones de Mej</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H150"/>
  <sheetViews>
    <sheetView tabSelected="1"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B2" sqref="B2"/>
    </sheetView>
  </sheetViews>
  <sheetFormatPr defaultColWidth="11.421875" defaultRowHeight="15"/>
  <cols>
    <col min="1" max="1" width="44.28125" style="1" customWidth="1"/>
    <col min="2" max="2" width="19.140625" style="2" bestFit="1" customWidth="1"/>
    <col min="3" max="3" width="19.140625" style="0" bestFit="1" customWidth="1"/>
    <col min="4" max="7" width="19.140625" style="0" customWidth="1"/>
    <col min="8" max="8" width="19.140625" style="0" bestFit="1" customWidth="1"/>
  </cols>
  <sheetData>
    <row r="1" ht="15"/>
    <row r="2" ht="15"/>
    <row r="3" ht="15"/>
    <row r="4" ht="15"/>
    <row r="5" spans="1:6" ht="19.5">
      <c r="A5" s="31" t="s">
        <v>106</v>
      </c>
      <c r="B5" s="31"/>
      <c r="C5" s="31"/>
      <c r="D5" s="31"/>
      <c r="E5" s="31"/>
      <c r="F5" s="31"/>
    </row>
    <row r="6" spans="1:8" ht="16.5">
      <c r="A6" s="23"/>
      <c r="B6" s="23"/>
      <c r="C6" s="23"/>
      <c r="D6" s="23"/>
      <c r="E6" s="23"/>
      <c r="F6" s="23"/>
      <c r="G6" s="23"/>
      <c r="H6" s="23"/>
    </row>
    <row r="7" ht="10.5" customHeight="1" thickBot="1"/>
    <row r="8" spans="1:8" ht="16.5" customHeight="1" thickBot="1">
      <c r="A8" s="32" t="s">
        <v>0</v>
      </c>
      <c r="B8" s="34" t="s">
        <v>1</v>
      </c>
      <c r="C8" s="35"/>
      <c r="D8" s="35"/>
      <c r="E8" s="35"/>
      <c r="F8" s="35"/>
      <c r="G8" s="35"/>
      <c r="H8" s="35"/>
    </row>
    <row r="9" spans="1:8" ht="15.75" customHeight="1" thickBot="1">
      <c r="A9" s="33"/>
      <c r="B9" s="28">
        <v>2010</v>
      </c>
      <c r="C9" s="29">
        <v>2011</v>
      </c>
      <c r="D9" s="29">
        <v>2012</v>
      </c>
      <c r="E9" s="29">
        <v>2013</v>
      </c>
      <c r="F9" s="29">
        <v>2014</v>
      </c>
      <c r="G9" s="30">
        <v>2015</v>
      </c>
      <c r="H9" s="30">
        <v>2016</v>
      </c>
    </row>
    <row r="10" spans="1:8" ht="19.5" customHeight="1">
      <c r="A10" s="21" t="s">
        <v>2</v>
      </c>
      <c r="B10" s="22">
        <v>437690387.11</v>
      </c>
      <c r="C10" s="22">
        <f>SUM(C11:C15)</f>
        <v>475177027.28000003</v>
      </c>
      <c r="D10" s="22">
        <f>SUM(D11:D15)</f>
        <v>621621414.3100001</v>
      </c>
      <c r="E10" s="22">
        <f>SUM(E11:E15)</f>
        <v>646855717.4300001</v>
      </c>
      <c r="F10" s="22">
        <f>SUM(F11:F16)</f>
        <v>781047655.7</v>
      </c>
      <c r="G10" s="22">
        <f>SUM(G11:G16)</f>
        <v>890633931.53</v>
      </c>
      <c r="H10" s="22">
        <f>SUM(H11:H16)</f>
        <v>1025668531.8599999</v>
      </c>
    </row>
    <row r="11" spans="1:8" ht="16.5" customHeight="1">
      <c r="A11" s="14" t="s">
        <v>3</v>
      </c>
      <c r="B11" s="16">
        <v>300983181.24</v>
      </c>
      <c r="C11" s="16">
        <v>316498887.86</v>
      </c>
      <c r="D11" s="16">
        <f>383085078.08+33266559.55</f>
        <v>416351637.63</v>
      </c>
      <c r="E11" s="16">
        <v>417084961.63</v>
      </c>
      <c r="F11" s="16">
        <f>501473097.32</f>
        <v>501473097.32</v>
      </c>
      <c r="G11" s="16">
        <v>575793203.26</v>
      </c>
      <c r="H11" s="16">
        <v>689576204.37</v>
      </c>
    </row>
    <row r="12" spans="1:8" ht="16.5" customHeight="1">
      <c r="A12" s="14" t="s">
        <v>4</v>
      </c>
      <c r="B12" s="16">
        <v>126154077.35999998</v>
      </c>
      <c r="C12" s="16">
        <v>143598848.5</v>
      </c>
      <c r="D12" s="16">
        <v>160703927.45000002</v>
      </c>
      <c r="E12" s="16">
        <v>181197770.57</v>
      </c>
      <c r="F12" s="16">
        <v>186019929.10999998</v>
      </c>
      <c r="G12" s="16">
        <v>226382493.29</v>
      </c>
      <c r="H12" s="16">
        <v>224157834.83</v>
      </c>
    </row>
    <row r="13" spans="1:8" ht="16.5" customHeight="1">
      <c r="A13" s="14" t="s">
        <v>5</v>
      </c>
      <c r="B13" s="16">
        <v>1522017.0900000003</v>
      </c>
      <c r="C13" s="16">
        <v>8532400.74</v>
      </c>
      <c r="D13" s="16">
        <v>8489833.95</v>
      </c>
      <c r="E13" s="16">
        <v>7341202.479999999</v>
      </c>
      <c r="F13" s="16">
        <v>6530181.319999999</v>
      </c>
      <c r="G13" s="16">
        <v>6511819.62</v>
      </c>
      <c r="H13" s="16">
        <v>7168137.93</v>
      </c>
    </row>
    <row r="14" spans="1:8" ht="16.5" customHeight="1">
      <c r="A14" s="14" t="s">
        <v>6</v>
      </c>
      <c r="B14" s="16">
        <v>9031078.12</v>
      </c>
      <c r="C14" s="16">
        <v>6546890.18</v>
      </c>
      <c r="D14" s="16">
        <v>36076015.28</v>
      </c>
      <c r="E14" s="16">
        <v>41231782.75</v>
      </c>
      <c r="F14" s="16">
        <v>38909304.75</v>
      </c>
      <c r="G14" s="16">
        <v>39078127.32</v>
      </c>
      <c r="H14" s="16">
        <v>45019230.94</v>
      </c>
    </row>
    <row r="15" spans="1:8" ht="16.5" customHeight="1">
      <c r="A15" s="14" t="s">
        <v>7</v>
      </c>
      <c r="B15" s="16">
        <v>33.3</v>
      </c>
      <c r="C15" s="25">
        <v>0</v>
      </c>
      <c r="D15" s="25">
        <v>0</v>
      </c>
      <c r="E15" s="25">
        <v>0</v>
      </c>
      <c r="F15" s="25">
        <v>0</v>
      </c>
      <c r="G15" s="25">
        <v>0</v>
      </c>
      <c r="H15" s="25"/>
    </row>
    <row r="16" spans="1:8" ht="16.5" customHeight="1">
      <c r="A16" s="14" t="s">
        <v>8</v>
      </c>
      <c r="B16" s="25">
        <v>0</v>
      </c>
      <c r="C16" s="25">
        <v>0</v>
      </c>
      <c r="D16" s="25">
        <v>0</v>
      </c>
      <c r="E16" s="25">
        <v>0</v>
      </c>
      <c r="F16" s="16">
        <v>48115143.199999996</v>
      </c>
      <c r="G16" s="16">
        <v>42868288.04</v>
      </c>
      <c r="H16" s="16">
        <v>59747123.79</v>
      </c>
    </row>
    <row r="17" spans="1:8" ht="19.5" customHeight="1">
      <c r="A17" s="12" t="s">
        <v>9</v>
      </c>
      <c r="B17" s="15">
        <v>0</v>
      </c>
      <c r="C17" s="15">
        <v>0</v>
      </c>
      <c r="D17" s="15">
        <v>0</v>
      </c>
      <c r="E17" s="15">
        <v>0</v>
      </c>
      <c r="F17" s="15">
        <v>1689162.85</v>
      </c>
      <c r="G17" s="15">
        <v>2433403.2199999997</v>
      </c>
      <c r="H17" s="15">
        <v>2915249.32</v>
      </c>
    </row>
    <row r="18" spans="1:8" ht="19.5" customHeight="1">
      <c r="A18" s="12" t="s">
        <v>10</v>
      </c>
      <c r="B18" s="15">
        <v>293517941.18</v>
      </c>
      <c r="C18" s="15">
        <v>270029019.15</v>
      </c>
      <c r="D18" s="15">
        <v>347144466.26000005</v>
      </c>
      <c r="E18" s="15">
        <v>398379883.96</v>
      </c>
      <c r="F18" s="15">
        <v>413765365.3</v>
      </c>
      <c r="G18" s="15">
        <v>435778960.27</v>
      </c>
      <c r="H18" s="15">
        <v>485154227.09</v>
      </c>
    </row>
    <row r="19" spans="1:8" ht="19.5" customHeight="1">
      <c r="A19" s="26" t="s">
        <v>11</v>
      </c>
      <c r="B19" s="27">
        <v>0</v>
      </c>
      <c r="C19" s="27">
        <v>0</v>
      </c>
      <c r="D19" s="27">
        <v>0</v>
      </c>
      <c r="E19" s="27">
        <v>0</v>
      </c>
      <c r="F19" s="27">
        <v>0</v>
      </c>
      <c r="G19" s="27">
        <v>0</v>
      </c>
      <c r="H19" s="27">
        <v>0</v>
      </c>
    </row>
    <row r="20" spans="1:8" ht="19.5" customHeight="1">
      <c r="A20" s="12" t="s">
        <v>12</v>
      </c>
      <c r="B20" s="15">
        <v>9252533.200000001</v>
      </c>
      <c r="C20" s="15">
        <v>9639846.229999999</v>
      </c>
      <c r="D20" s="15">
        <v>5568938.079999999</v>
      </c>
      <c r="E20" s="15">
        <v>4672663.42</v>
      </c>
      <c r="F20" s="15">
        <v>107648178.39</v>
      </c>
      <c r="G20" s="15">
        <v>68757117.66</v>
      </c>
      <c r="H20" s="15">
        <v>23692334.52</v>
      </c>
    </row>
    <row r="21" spans="1:8" ht="16.5" customHeight="1">
      <c r="A21" s="14" t="s">
        <v>13</v>
      </c>
      <c r="B21" s="16">
        <v>21988260.99</v>
      </c>
      <c r="C21" s="16">
        <v>32515238.869999997</v>
      </c>
      <c r="D21" s="16">
        <v>15522680.5</v>
      </c>
      <c r="E21" s="16">
        <v>42844799.01</v>
      </c>
      <c r="F21" s="25">
        <v>0</v>
      </c>
      <c r="G21" s="25">
        <v>0</v>
      </c>
      <c r="H21" s="25">
        <v>0</v>
      </c>
    </row>
    <row r="22" spans="1:8" ht="16.5" customHeight="1">
      <c r="A22" s="14" t="s">
        <v>14</v>
      </c>
      <c r="B22" s="16">
        <v>37091955.46</v>
      </c>
      <c r="C22" s="16">
        <v>47941899.09</v>
      </c>
      <c r="D22" s="16">
        <v>85628641.83</v>
      </c>
      <c r="E22" s="16">
        <v>143640470.2</v>
      </c>
      <c r="F22" s="25">
        <v>0</v>
      </c>
      <c r="G22" s="25">
        <v>0</v>
      </c>
      <c r="H22" s="25">
        <v>0</v>
      </c>
    </row>
    <row r="23" spans="1:8" ht="16.5" customHeight="1">
      <c r="A23" s="14" t="s">
        <v>15</v>
      </c>
      <c r="B23" s="16">
        <v>2677761.33</v>
      </c>
      <c r="C23" s="16">
        <v>4896749.97</v>
      </c>
      <c r="D23" s="16">
        <v>4188431.7200000007</v>
      </c>
      <c r="E23" s="16">
        <v>2910571.8</v>
      </c>
      <c r="F23" s="25">
        <v>0</v>
      </c>
      <c r="G23" s="25">
        <v>0</v>
      </c>
      <c r="H23" s="25">
        <v>0</v>
      </c>
    </row>
    <row r="24" spans="1:8" ht="32.25" customHeight="1">
      <c r="A24" s="14" t="s">
        <v>16</v>
      </c>
      <c r="B24" s="16">
        <v>1837549.8200000003</v>
      </c>
      <c r="C24" s="16">
        <v>1124127.45</v>
      </c>
      <c r="D24" s="16">
        <v>1208153.95</v>
      </c>
      <c r="E24" s="16">
        <v>1109044.52</v>
      </c>
      <c r="F24" s="25">
        <v>0</v>
      </c>
      <c r="G24" s="25">
        <v>0</v>
      </c>
      <c r="H24" s="25">
        <v>0</v>
      </c>
    </row>
    <row r="25" spans="1:8" ht="19.5" customHeight="1">
      <c r="A25" s="12" t="s">
        <v>17</v>
      </c>
      <c r="B25" s="15">
        <f>B24+B23+B22+B21</f>
        <v>63595527.599999994</v>
      </c>
      <c r="C25" s="15">
        <f>SUM(C21:C24)</f>
        <v>86478015.38000001</v>
      </c>
      <c r="D25" s="15">
        <f>SUM(D21:D24)</f>
        <v>106547908</v>
      </c>
      <c r="E25" s="15">
        <f>SUM(E21:E24)</f>
        <v>190504885.53</v>
      </c>
      <c r="F25" s="15">
        <v>134627574.03</v>
      </c>
      <c r="G25" s="15">
        <v>158032965.31</v>
      </c>
      <c r="H25" s="15">
        <v>126980157.24</v>
      </c>
    </row>
    <row r="26" spans="1:8" ht="24.75" customHeight="1">
      <c r="A26" s="13" t="s">
        <v>18</v>
      </c>
      <c r="B26" s="17">
        <f>B10+B18+B20+B25</f>
        <v>804056389.09</v>
      </c>
      <c r="C26" s="17">
        <f>C10+C18+C20+C25</f>
        <v>841323908.0400001</v>
      </c>
      <c r="D26" s="17">
        <f>D10+D18+D20+D25</f>
        <v>1080882726.65</v>
      </c>
      <c r="E26" s="17">
        <f>E10+E18+E20+E25</f>
        <v>1240413150.3400002</v>
      </c>
      <c r="F26" s="17">
        <f>F10+F17+F18+F20+F25</f>
        <v>1438777936.2700002</v>
      </c>
      <c r="G26" s="17">
        <f>G10+G17+G18+G20+G25</f>
        <v>1555636377.99</v>
      </c>
      <c r="H26" s="17">
        <f>H10+H17+H18+H20+H25</f>
        <v>1664410500.03</v>
      </c>
    </row>
    <row r="27" spans="1:8" ht="19.5" customHeight="1">
      <c r="A27" s="11" t="s">
        <v>19</v>
      </c>
      <c r="B27" s="18">
        <v>175196868.81</v>
      </c>
      <c r="C27" s="18">
        <v>254356660.39</v>
      </c>
      <c r="D27" s="18">
        <v>251227191.27</v>
      </c>
      <c r="E27" s="18">
        <v>168729027.53</v>
      </c>
      <c r="F27" s="18">
        <v>0</v>
      </c>
      <c r="G27" s="18">
        <v>0</v>
      </c>
      <c r="H27" s="18">
        <v>0</v>
      </c>
    </row>
    <row r="28" spans="1:8" ht="19.5" customHeight="1">
      <c r="A28" s="13" t="s">
        <v>20</v>
      </c>
      <c r="B28" s="17">
        <f aca="true" t="shared" si="0" ref="B28:G28">SUM(B29:B39)</f>
        <v>1136113942.9599998</v>
      </c>
      <c r="C28" s="17">
        <f t="shared" si="0"/>
        <v>1224269606.48</v>
      </c>
      <c r="D28" s="17">
        <f t="shared" si="0"/>
        <v>1270510690.3</v>
      </c>
      <c r="E28" s="17">
        <f t="shared" si="0"/>
        <v>1402427073.0199997</v>
      </c>
      <c r="F28" s="17">
        <f t="shared" si="0"/>
        <v>1629967223.77</v>
      </c>
      <c r="G28" s="17">
        <f t="shared" si="0"/>
        <v>1647704963.63</v>
      </c>
      <c r="H28" s="17">
        <f>SUM(H29:H39)</f>
        <v>1744044018.33</v>
      </c>
    </row>
    <row r="29" spans="1:8" ht="26.25">
      <c r="A29" s="14" t="s">
        <v>21</v>
      </c>
      <c r="B29" s="16">
        <v>24733413.099999998</v>
      </c>
      <c r="C29" s="16">
        <v>24509703.79</v>
      </c>
      <c r="D29" s="16">
        <v>24765725.78</v>
      </c>
      <c r="E29" s="16">
        <v>24992758.009999998</v>
      </c>
      <c r="F29" s="16">
        <v>24466364.740000002</v>
      </c>
      <c r="G29" s="16">
        <v>29579494.33</v>
      </c>
      <c r="H29" s="16">
        <v>26977628.14</v>
      </c>
    </row>
    <row r="30" spans="1:8" ht="16.5" customHeight="1">
      <c r="A30" s="14" t="s">
        <v>22</v>
      </c>
      <c r="B30" s="16">
        <v>12728546.399999999</v>
      </c>
      <c r="C30" s="16">
        <v>12785139.33</v>
      </c>
      <c r="D30" s="16">
        <v>4924209.76</v>
      </c>
      <c r="E30" s="16">
        <v>11668082.299999999</v>
      </c>
      <c r="F30" s="16">
        <v>15522018.559999999</v>
      </c>
      <c r="G30" s="16">
        <v>17289296.419999998</v>
      </c>
      <c r="H30" s="16">
        <v>15730926.37</v>
      </c>
    </row>
    <row r="31" spans="1:8" ht="16.5" customHeight="1">
      <c r="A31" s="14" t="s">
        <v>23</v>
      </c>
      <c r="B31" s="16">
        <v>94376825.67</v>
      </c>
      <c r="C31" s="16">
        <v>105124232.13</v>
      </c>
      <c r="D31" s="16">
        <v>82064554.92999999</v>
      </c>
      <c r="E31" s="16">
        <v>94721266.11</v>
      </c>
      <c r="F31" s="16">
        <v>115642119.61</v>
      </c>
      <c r="G31" s="16">
        <v>116291564.38000001</v>
      </c>
      <c r="H31" s="16">
        <v>121133437.86</v>
      </c>
    </row>
    <row r="32" spans="1:8" ht="26.25">
      <c r="A32" s="14" t="s">
        <v>24</v>
      </c>
      <c r="B32" s="16">
        <v>9820.37</v>
      </c>
      <c r="C32" s="16">
        <v>3510946.1799999997</v>
      </c>
      <c r="D32" s="16">
        <v>5273937.57</v>
      </c>
      <c r="E32" s="16">
        <v>2443689.73</v>
      </c>
      <c r="F32" s="25">
        <v>0</v>
      </c>
      <c r="G32" s="25">
        <v>0</v>
      </c>
      <c r="H32" s="25">
        <v>25256244.37</v>
      </c>
    </row>
    <row r="33" spans="1:8" ht="15.75">
      <c r="A33" s="14" t="s">
        <v>25</v>
      </c>
      <c r="B33" s="16">
        <v>449758427.48999995</v>
      </c>
      <c r="C33" s="16">
        <v>463223165.18000007</v>
      </c>
      <c r="D33" s="16">
        <v>518427803.99</v>
      </c>
      <c r="E33" s="16">
        <v>564082838.4399999</v>
      </c>
      <c r="F33" s="16">
        <v>628808459.41</v>
      </c>
      <c r="G33" s="16">
        <v>626262796.37</v>
      </c>
      <c r="H33" s="16">
        <v>639816259.52</v>
      </c>
    </row>
    <row r="34" spans="1:8" ht="26.25">
      <c r="A34" s="14" t="s">
        <v>26</v>
      </c>
      <c r="B34" s="16">
        <v>553751396.4</v>
      </c>
      <c r="C34" s="16">
        <v>592803240.22</v>
      </c>
      <c r="D34" s="16">
        <v>605383994.1199999</v>
      </c>
      <c r="E34" s="16">
        <v>689004061.9</v>
      </c>
      <c r="F34" s="16">
        <v>833552650.7</v>
      </c>
      <c r="G34" s="16">
        <v>782751278.1300001</v>
      </c>
      <c r="H34" s="16">
        <v>793671793.84</v>
      </c>
    </row>
    <row r="35" spans="1:8" ht="26.25">
      <c r="A35" s="14" t="s">
        <v>27</v>
      </c>
      <c r="B35" s="16">
        <v>398998.62</v>
      </c>
      <c r="C35" s="16">
        <v>10331831.58</v>
      </c>
      <c r="D35" s="16">
        <v>6906768.01</v>
      </c>
      <c r="E35" s="16">
        <v>5667373.35</v>
      </c>
      <c r="F35" s="25">
        <v>0</v>
      </c>
      <c r="G35" s="25">
        <v>0</v>
      </c>
      <c r="H35" s="25">
        <v>0</v>
      </c>
    </row>
    <row r="36" spans="1:8" ht="26.25">
      <c r="A36" s="14" t="s">
        <v>28</v>
      </c>
      <c r="B36" s="16">
        <v>356514.91000000003</v>
      </c>
      <c r="C36" s="16">
        <v>11981348.07</v>
      </c>
      <c r="D36" s="16">
        <v>22763696.14</v>
      </c>
      <c r="E36" s="16">
        <v>9847003.18</v>
      </c>
      <c r="F36" s="25">
        <v>0</v>
      </c>
      <c r="G36" s="25">
        <v>0</v>
      </c>
      <c r="H36" s="25">
        <v>0</v>
      </c>
    </row>
    <row r="37" spans="1:8" ht="15.75">
      <c r="A37" s="14" t="s">
        <v>29</v>
      </c>
      <c r="B37" s="25">
        <v>0</v>
      </c>
      <c r="C37" s="25">
        <v>0</v>
      </c>
      <c r="D37" s="25">
        <v>0</v>
      </c>
      <c r="E37" s="25">
        <v>0</v>
      </c>
      <c r="F37" s="25">
        <v>0</v>
      </c>
      <c r="G37" s="16">
        <v>67378661</v>
      </c>
      <c r="H37" s="16">
        <v>112711732</v>
      </c>
    </row>
    <row r="38" spans="1:8" ht="15.75">
      <c r="A38" s="14" t="s">
        <v>30</v>
      </c>
      <c r="B38" s="25">
        <v>0</v>
      </c>
      <c r="C38" s="25">
        <v>0</v>
      </c>
      <c r="D38" s="25">
        <v>0</v>
      </c>
      <c r="E38" s="25">
        <v>0</v>
      </c>
      <c r="F38" s="25">
        <v>0</v>
      </c>
      <c r="G38" s="16">
        <v>244017.09</v>
      </c>
      <c r="H38" s="16">
        <v>1170352.68</v>
      </c>
    </row>
    <row r="39" spans="1:8" ht="15.75">
      <c r="A39" s="14" t="s">
        <v>31</v>
      </c>
      <c r="B39" s="25">
        <v>0</v>
      </c>
      <c r="C39" s="25">
        <v>0</v>
      </c>
      <c r="D39" s="25">
        <v>0</v>
      </c>
      <c r="E39" s="25">
        <v>0</v>
      </c>
      <c r="F39" s="16">
        <v>11975610.75</v>
      </c>
      <c r="G39" s="16">
        <v>7907855.910000001</v>
      </c>
      <c r="H39" s="16">
        <v>7575643.55</v>
      </c>
    </row>
    <row r="40" spans="1:8" ht="15.75">
      <c r="A40" s="13" t="s">
        <v>32</v>
      </c>
      <c r="B40" s="17">
        <f aca="true" t="shared" si="1" ref="B40:H40">B41+B46</f>
        <v>1019539739.1300001</v>
      </c>
      <c r="C40" s="17">
        <f t="shared" si="1"/>
        <v>1031793880.3199999</v>
      </c>
      <c r="D40" s="17">
        <f t="shared" si="1"/>
        <v>1136607874.71</v>
      </c>
      <c r="E40" s="17">
        <f t="shared" si="1"/>
        <v>1276018714.68</v>
      </c>
      <c r="F40" s="17">
        <f t="shared" si="1"/>
        <v>1357900024.79</v>
      </c>
      <c r="G40" s="17">
        <f t="shared" si="1"/>
        <v>1727869644.51</v>
      </c>
      <c r="H40" s="17">
        <f t="shared" si="1"/>
        <v>1417310942.65</v>
      </c>
    </row>
    <row r="41" spans="1:8" ht="19.5" customHeight="1">
      <c r="A41" s="12" t="s">
        <v>33</v>
      </c>
      <c r="B41" s="15">
        <f aca="true" t="shared" si="2" ref="B41:H41">SUM(B42:B45)</f>
        <v>800932981.0800002</v>
      </c>
      <c r="C41" s="15">
        <f t="shared" si="2"/>
        <v>856560139.64</v>
      </c>
      <c r="D41" s="15">
        <f t="shared" si="2"/>
        <v>835262817.84</v>
      </c>
      <c r="E41" s="15">
        <f t="shared" si="2"/>
        <v>898947703.76</v>
      </c>
      <c r="F41" s="15">
        <f t="shared" si="2"/>
        <v>988987274.87</v>
      </c>
      <c r="G41" s="15">
        <f t="shared" si="2"/>
        <v>993369763.81</v>
      </c>
      <c r="H41" s="15">
        <f t="shared" si="2"/>
        <v>1019216671.77</v>
      </c>
    </row>
    <row r="42" spans="1:8" ht="16.5" customHeight="1">
      <c r="A42" s="14" t="s">
        <v>34</v>
      </c>
      <c r="B42" s="16">
        <v>174587334.01999998</v>
      </c>
      <c r="C42" s="16">
        <v>193698616.02</v>
      </c>
      <c r="D42" s="16">
        <v>138668211.03</v>
      </c>
      <c r="E42" s="16">
        <v>155738302.61999997</v>
      </c>
      <c r="F42" s="16">
        <v>187926088.21999997</v>
      </c>
      <c r="G42" s="16">
        <v>191813875.99999997</v>
      </c>
      <c r="H42" s="16">
        <v>211098636</v>
      </c>
    </row>
    <row r="43" spans="1:8" ht="16.5" customHeight="1">
      <c r="A43" s="14" t="s">
        <v>35</v>
      </c>
      <c r="B43" s="16">
        <v>6391124.83</v>
      </c>
      <c r="C43" s="16">
        <v>6697051.1</v>
      </c>
      <c r="D43" s="16">
        <v>2936293.47</v>
      </c>
      <c r="E43" s="16">
        <v>2950522.58</v>
      </c>
      <c r="F43" s="16">
        <v>1593747.77</v>
      </c>
      <c r="G43" s="16">
        <v>168399.85</v>
      </c>
      <c r="H43" s="16">
        <v>2089747.63</v>
      </c>
    </row>
    <row r="44" spans="1:8" ht="16.5" customHeight="1">
      <c r="A44" s="14" t="s">
        <v>36</v>
      </c>
      <c r="B44" s="16">
        <v>614906565.0300001</v>
      </c>
      <c r="C44" s="16">
        <v>650071267.9499999</v>
      </c>
      <c r="D44" s="16">
        <v>690438810</v>
      </c>
      <c r="E44" s="16">
        <v>738780884</v>
      </c>
      <c r="F44" s="16">
        <v>798138236.68</v>
      </c>
      <c r="G44" s="16">
        <v>800876031</v>
      </c>
      <c r="H44" s="16">
        <v>805088495</v>
      </c>
    </row>
    <row r="45" spans="1:8" ht="16.5" customHeight="1">
      <c r="A45" s="14" t="s">
        <v>37</v>
      </c>
      <c r="B45" s="16">
        <v>5047957.2</v>
      </c>
      <c r="C45" s="16">
        <v>6093204.57</v>
      </c>
      <c r="D45" s="16">
        <v>3219503.34</v>
      </c>
      <c r="E45" s="16">
        <v>1477994.5599999998</v>
      </c>
      <c r="F45" s="16">
        <v>1329202.2</v>
      </c>
      <c r="G45" s="16">
        <v>511456.95999999996</v>
      </c>
      <c r="H45" s="16">
        <v>939793.14</v>
      </c>
    </row>
    <row r="46" spans="1:8" ht="19.5" customHeight="1">
      <c r="A46" s="12" t="s">
        <v>38</v>
      </c>
      <c r="B46" s="15">
        <f aca="true" t="shared" si="3" ref="B46:G46">SUM(B55:B100)</f>
        <v>218606758.04999998</v>
      </c>
      <c r="C46" s="15">
        <f t="shared" si="3"/>
        <v>175233740.67999998</v>
      </c>
      <c r="D46" s="15">
        <f t="shared" si="3"/>
        <v>301345056.87</v>
      </c>
      <c r="E46" s="15">
        <f t="shared" si="3"/>
        <v>377071010.92</v>
      </c>
      <c r="F46" s="15">
        <f t="shared" si="3"/>
        <v>368912749.91999996</v>
      </c>
      <c r="G46" s="15">
        <f t="shared" si="3"/>
        <v>734499880.7</v>
      </c>
      <c r="H46" s="15">
        <f>SUM(H47:H100)</f>
        <v>398094270.88000005</v>
      </c>
    </row>
    <row r="47" spans="1:8" ht="16.5" customHeight="1">
      <c r="A47" s="14" t="s">
        <v>92</v>
      </c>
      <c r="B47" s="16"/>
      <c r="C47" s="16"/>
      <c r="D47" s="16"/>
      <c r="E47" s="16"/>
      <c r="F47" s="25"/>
      <c r="G47" s="25"/>
      <c r="H47" s="25">
        <v>10384500</v>
      </c>
    </row>
    <row r="48" spans="1:8" ht="26.25">
      <c r="A48" s="14" t="s">
        <v>93</v>
      </c>
      <c r="B48" s="16"/>
      <c r="C48" s="16"/>
      <c r="D48" s="16"/>
      <c r="E48" s="16"/>
      <c r="F48" s="25"/>
      <c r="G48" s="25"/>
      <c r="H48" s="25">
        <v>11980856.030000001</v>
      </c>
    </row>
    <row r="49" spans="1:8" ht="15.75">
      <c r="A49" s="14" t="s">
        <v>94</v>
      </c>
      <c r="B49" s="16"/>
      <c r="C49" s="16"/>
      <c r="D49" s="16"/>
      <c r="E49" s="16"/>
      <c r="F49" s="25"/>
      <c r="G49" s="25"/>
      <c r="H49" s="25">
        <v>500000</v>
      </c>
    </row>
    <row r="50" spans="1:8" ht="26.25">
      <c r="A50" s="14" t="s">
        <v>95</v>
      </c>
      <c r="B50" s="16"/>
      <c r="C50" s="16"/>
      <c r="D50" s="16"/>
      <c r="E50" s="16"/>
      <c r="F50" s="25"/>
      <c r="G50" s="25"/>
      <c r="H50" s="25">
        <v>50465759.760000005</v>
      </c>
    </row>
    <row r="51" spans="1:8" ht="15.75">
      <c r="A51" s="14" t="s">
        <v>96</v>
      </c>
      <c r="B51" s="16"/>
      <c r="C51" s="16"/>
      <c r="D51" s="16"/>
      <c r="E51" s="16"/>
      <c r="F51" s="25"/>
      <c r="G51" s="25"/>
      <c r="H51" s="25">
        <v>80000000</v>
      </c>
    </row>
    <row r="52" spans="1:8" ht="15.75">
      <c r="A52" s="14" t="s">
        <v>99</v>
      </c>
      <c r="B52" s="16"/>
      <c r="C52" s="16"/>
      <c r="D52" s="16"/>
      <c r="E52" s="16"/>
      <c r="F52" s="25"/>
      <c r="G52" s="25"/>
      <c r="H52" s="25">
        <v>2000000</v>
      </c>
    </row>
    <row r="53" spans="1:8" ht="15.75">
      <c r="A53" s="14" t="s">
        <v>103</v>
      </c>
      <c r="B53" s="16"/>
      <c r="C53" s="16"/>
      <c r="D53" s="16"/>
      <c r="E53" s="16"/>
      <c r="F53" s="25"/>
      <c r="G53" s="25"/>
      <c r="H53" s="25"/>
    </row>
    <row r="54" spans="1:8" ht="15.75">
      <c r="A54" s="14" t="s">
        <v>104</v>
      </c>
      <c r="B54" s="16"/>
      <c r="C54" s="16"/>
      <c r="D54" s="16"/>
      <c r="E54" s="16"/>
      <c r="F54" s="25"/>
      <c r="G54" s="25"/>
      <c r="H54" s="25"/>
    </row>
    <row r="55" spans="1:8" ht="16.5" customHeight="1">
      <c r="A55" s="14" t="s">
        <v>39</v>
      </c>
      <c r="B55" s="16">
        <v>28917142</v>
      </c>
      <c r="C55" s="16">
        <v>34235156</v>
      </c>
      <c r="D55" s="16">
        <v>41575796</v>
      </c>
      <c r="E55" s="16">
        <v>27909304</v>
      </c>
      <c r="F55" s="25">
        <v>0</v>
      </c>
      <c r="G55" s="25">
        <v>0</v>
      </c>
      <c r="H55" s="25">
        <v>0</v>
      </c>
    </row>
    <row r="56" spans="1:8" ht="16.5" customHeight="1">
      <c r="A56" s="14" t="s">
        <v>40</v>
      </c>
      <c r="B56" s="16">
        <v>7598928</v>
      </c>
      <c r="C56" s="16">
        <v>0</v>
      </c>
      <c r="D56" s="16">
        <v>6984296</v>
      </c>
      <c r="E56" s="16">
        <v>6984296</v>
      </c>
      <c r="F56" s="25">
        <v>0</v>
      </c>
      <c r="G56" s="25">
        <v>0</v>
      </c>
      <c r="H56" s="25">
        <v>0</v>
      </c>
    </row>
    <row r="57" spans="1:8" ht="26.25">
      <c r="A57" s="14" t="s">
        <v>41</v>
      </c>
      <c r="B57" s="25">
        <v>0</v>
      </c>
      <c r="C57" s="25">
        <v>0</v>
      </c>
      <c r="D57" s="25">
        <v>0</v>
      </c>
      <c r="E57" s="16">
        <v>17111727</v>
      </c>
      <c r="F57" s="25">
        <v>0</v>
      </c>
      <c r="G57" s="25">
        <v>0</v>
      </c>
      <c r="H57" s="25">
        <v>1688250</v>
      </c>
    </row>
    <row r="58" spans="1:8" ht="26.25">
      <c r="A58" s="14" t="s">
        <v>42</v>
      </c>
      <c r="B58" s="16">
        <v>11100000</v>
      </c>
      <c r="C58" s="16">
        <v>4000000</v>
      </c>
      <c r="D58" s="16">
        <v>3000000</v>
      </c>
      <c r="E58" s="16">
        <v>28916305.71</v>
      </c>
      <c r="F58" s="16">
        <v>29595618.8</v>
      </c>
      <c r="G58" s="16">
        <v>21414415.2</v>
      </c>
      <c r="H58" s="16">
        <v>27557574.52</v>
      </c>
    </row>
    <row r="59" spans="1:8" ht="16.5" customHeight="1">
      <c r="A59" s="14" t="s">
        <v>43</v>
      </c>
      <c r="B59" s="16">
        <v>5941847.67</v>
      </c>
      <c r="C59" s="16">
        <v>18056737.759999998</v>
      </c>
      <c r="D59" s="16">
        <v>24736215.5</v>
      </c>
      <c r="E59" s="16">
        <v>6567625</v>
      </c>
      <c r="F59" s="25">
        <v>0</v>
      </c>
      <c r="G59" s="25">
        <v>0</v>
      </c>
      <c r="H59" s="25">
        <v>0</v>
      </c>
    </row>
    <row r="60" spans="1:8" ht="16.5" customHeight="1">
      <c r="A60" s="14" t="s">
        <v>44</v>
      </c>
      <c r="B60" s="25">
        <v>0</v>
      </c>
      <c r="C60" s="25">
        <v>0</v>
      </c>
      <c r="D60" s="16">
        <v>8153233.32</v>
      </c>
      <c r="E60" s="16">
        <v>8153233.33</v>
      </c>
      <c r="F60" s="25">
        <v>0</v>
      </c>
      <c r="G60" s="25">
        <v>0</v>
      </c>
      <c r="H60" s="25">
        <v>0</v>
      </c>
    </row>
    <row r="61" spans="1:8" ht="16.5" customHeight="1">
      <c r="A61" s="14" t="s">
        <v>45</v>
      </c>
      <c r="B61" s="25">
        <v>0</v>
      </c>
      <c r="C61" s="25">
        <v>0</v>
      </c>
      <c r="D61" s="16">
        <v>975000</v>
      </c>
      <c r="E61" s="25">
        <v>0</v>
      </c>
      <c r="F61" s="25">
        <v>0</v>
      </c>
      <c r="G61" s="25">
        <v>0</v>
      </c>
      <c r="H61" s="25">
        <v>0</v>
      </c>
    </row>
    <row r="62" spans="1:8" ht="16.5" customHeight="1">
      <c r="A62" s="14" t="s">
        <v>46</v>
      </c>
      <c r="B62" s="25">
        <v>0</v>
      </c>
      <c r="C62" s="25">
        <v>0</v>
      </c>
      <c r="D62" s="25">
        <v>0</v>
      </c>
      <c r="E62" s="25">
        <v>0</v>
      </c>
      <c r="F62" s="25">
        <v>0</v>
      </c>
      <c r="G62" s="16">
        <v>266774379.39</v>
      </c>
      <c r="H62" s="25">
        <v>0</v>
      </c>
    </row>
    <row r="63" spans="1:8" ht="16.5" customHeight="1">
      <c r="A63" s="14" t="s">
        <v>47</v>
      </c>
      <c r="B63" s="25">
        <v>0</v>
      </c>
      <c r="C63" s="25">
        <v>0</v>
      </c>
      <c r="D63" s="16">
        <v>977274.11</v>
      </c>
      <c r="E63" s="25">
        <v>0</v>
      </c>
      <c r="F63" s="25">
        <v>0</v>
      </c>
      <c r="G63" s="25">
        <v>0</v>
      </c>
      <c r="H63" s="25">
        <v>0</v>
      </c>
    </row>
    <row r="64" spans="1:8" ht="16.5" customHeight="1">
      <c r="A64" s="14" t="s">
        <v>97</v>
      </c>
      <c r="B64" s="16">
        <v>95012086.11</v>
      </c>
      <c r="C64" s="16">
        <v>95000000</v>
      </c>
      <c r="D64" s="16">
        <v>71458153</v>
      </c>
      <c r="E64" s="16">
        <v>95056587.22</v>
      </c>
      <c r="F64" s="16">
        <v>91332768</v>
      </c>
      <c r="G64" s="16">
        <v>89008663</v>
      </c>
      <c r="H64" s="16">
        <v>79974537</v>
      </c>
    </row>
    <row r="65" spans="1:8" ht="26.25">
      <c r="A65" s="14" t="s">
        <v>98</v>
      </c>
      <c r="B65" s="16">
        <v>65098.13</v>
      </c>
      <c r="C65" s="16">
        <v>47601.8</v>
      </c>
      <c r="D65" s="16">
        <v>62197.93</v>
      </c>
      <c r="E65" s="16">
        <v>23500000</v>
      </c>
      <c r="F65" s="16">
        <v>25119.36</v>
      </c>
      <c r="G65" s="16">
        <v>36272.13</v>
      </c>
      <c r="H65" s="16">
        <v>64916.71</v>
      </c>
    </row>
    <row r="66" spans="1:8" ht="16.5" customHeight="1">
      <c r="A66" s="14" t="s">
        <v>48</v>
      </c>
      <c r="B66" s="16">
        <v>1200000</v>
      </c>
      <c r="C66" s="16">
        <v>14914745</v>
      </c>
      <c r="D66" s="16">
        <v>1982903.14</v>
      </c>
      <c r="E66" s="25">
        <v>0</v>
      </c>
      <c r="F66" s="25">
        <v>0</v>
      </c>
      <c r="G66" s="16">
        <v>4500000</v>
      </c>
      <c r="H66" s="25">
        <v>0</v>
      </c>
    </row>
    <row r="67" spans="1:8" ht="16.5" customHeight="1">
      <c r="A67" s="14" t="s">
        <v>49</v>
      </c>
      <c r="B67" s="16">
        <v>16707249.5</v>
      </c>
      <c r="C67" s="16">
        <v>0</v>
      </c>
      <c r="D67" s="16">
        <v>38582447.91</v>
      </c>
      <c r="E67" s="25">
        <v>0</v>
      </c>
      <c r="F67" s="25">
        <v>0</v>
      </c>
      <c r="G67" s="25">
        <v>0</v>
      </c>
      <c r="H67" s="25">
        <v>0</v>
      </c>
    </row>
    <row r="68" spans="1:8" ht="30" customHeight="1">
      <c r="A68" s="14" t="s">
        <v>50</v>
      </c>
      <c r="B68" s="16">
        <v>0</v>
      </c>
      <c r="C68" s="16">
        <v>5727726.48</v>
      </c>
      <c r="D68" s="25">
        <v>0</v>
      </c>
      <c r="E68" s="25">
        <v>0</v>
      </c>
      <c r="F68" s="25">
        <v>0</v>
      </c>
      <c r="G68" s="16">
        <v>5997181.56</v>
      </c>
      <c r="H68" s="25">
        <v>0</v>
      </c>
    </row>
    <row r="69" spans="1:8" ht="26.25">
      <c r="A69" s="14" t="s">
        <v>51</v>
      </c>
      <c r="B69" s="25">
        <v>0</v>
      </c>
      <c r="C69" s="25">
        <v>0</v>
      </c>
      <c r="D69" s="16">
        <v>17482500</v>
      </c>
      <c r="E69" s="16">
        <v>40459500</v>
      </c>
      <c r="F69" s="25">
        <v>0</v>
      </c>
      <c r="G69" s="25">
        <v>0</v>
      </c>
      <c r="H69" s="25">
        <v>0</v>
      </c>
    </row>
    <row r="70" spans="1:8" ht="16.5" customHeight="1">
      <c r="A70" s="14" t="s">
        <v>52</v>
      </c>
      <c r="B70" s="25">
        <v>0</v>
      </c>
      <c r="C70" s="25">
        <v>0</v>
      </c>
      <c r="D70" s="16">
        <v>900000</v>
      </c>
      <c r="E70" s="16"/>
      <c r="F70" s="16">
        <v>1425000</v>
      </c>
      <c r="G70" s="16">
        <v>1924000</v>
      </c>
      <c r="H70" s="16">
        <v>2000000</v>
      </c>
    </row>
    <row r="71" spans="1:8" ht="16.5" customHeight="1">
      <c r="A71" s="14" t="s">
        <v>53</v>
      </c>
      <c r="B71" s="16">
        <v>214406.64</v>
      </c>
      <c r="C71" s="16">
        <v>1917420.6400000001</v>
      </c>
      <c r="D71" s="16">
        <v>12151936.959999999</v>
      </c>
      <c r="E71" s="16">
        <v>1946663.41</v>
      </c>
      <c r="F71" s="25">
        <v>0</v>
      </c>
      <c r="G71" s="25">
        <v>0</v>
      </c>
      <c r="H71" s="25">
        <v>0</v>
      </c>
    </row>
    <row r="72" spans="1:8" ht="16.5" customHeight="1">
      <c r="A72" s="14" t="s">
        <v>54</v>
      </c>
      <c r="B72" s="25">
        <v>0</v>
      </c>
      <c r="C72" s="25">
        <v>0</v>
      </c>
      <c r="D72" s="16">
        <v>187500</v>
      </c>
      <c r="E72" s="25">
        <v>0</v>
      </c>
      <c r="F72" s="25">
        <v>0</v>
      </c>
      <c r="G72" s="25">
        <v>0</v>
      </c>
      <c r="H72" s="25">
        <v>0</v>
      </c>
    </row>
    <row r="73" spans="1:8" ht="16.5" customHeight="1">
      <c r="A73" s="14" t="s">
        <v>55</v>
      </c>
      <c r="B73" s="25">
        <v>0</v>
      </c>
      <c r="C73" s="25">
        <v>0</v>
      </c>
      <c r="D73" s="16">
        <v>19980000</v>
      </c>
      <c r="E73" s="25">
        <v>0</v>
      </c>
      <c r="F73" s="25">
        <v>0</v>
      </c>
      <c r="G73" s="25">
        <v>0</v>
      </c>
      <c r="H73" s="25">
        <v>0</v>
      </c>
    </row>
    <row r="74" spans="1:8" ht="16.5" customHeight="1">
      <c r="A74" s="14" t="s">
        <v>56</v>
      </c>
      <c r="B74" s="25">
        <v>0</v>
      </c>
      <c r="C74" s="25">
        <v>0</v>
      </c>
      <c r="D74" s="16">
        <v>39960000</v>
      </c>
      <c r="E74" s="25">
        <v>0</v>
      </c>
      <c r="F74" s="25">
        <v>0</v>
      </c>
      <c r="G74" s="25">
        <v>0</v>
      </c>
      <c r="H74" s="25">
        <v>0</v>
      </c>
    </row>
    <row r="75" spans="1:8" ht="16.5" customHeight="1">
      <c r="A75" s="14" t="s">
        <v>57</v>
      </c>
      <c r="B75" s="25">
        <v>0</v>
      </c>
      <c r="C75" s="16">
        <v>1155348</v>
      </c>
      <c r="D75" s="16">
        <v>1167787</v>
      </c>
      <c r="E75" s="25">
        <v>0</v>
      </c>
      <c r="F75" s="25">
        <v>0</v>
      </c>
      <c r="G75" s="25">
        <v>0</v>
      </c>
      <c r="H75" s="25">
        <v>0</v>
      </c>
    </row>
    <row r="76" spans="1:8" ht="16.5" customHeight="1">
      <c r="A76" s="14" t="s">
        <v>58</v>
      </c>
      <c r="B76" s="25">
        <v>0</v>
      </c>
      <c r="C76" s="16">
        <v>179005</v>
      </c>
      <c r="D76" s="16">
        <v>542341</v>
      </c>
      <c r="E76" s="16">
        <v>221388</v>
      </c>
      <c r="F76" s="25">
        <v>0</v>
      </c>
      <c r="G76" s="25">
        <v>0</v>
      </c>
      <c r="H76" s="25">
        <v>0</v>
      </c>
    </row>
    <row r="77" spans="1:8" ht="16.5" customHeight="1">
      <c r="A77" s="14" t="s">
        <v>59</v>
      </c>
      <c r="B77" s="25">
        <v>0</v>
      </c>
      <c r="C77" s="25">
        <v>0</v>
      </c>
      <c r="D77" s="16">
        <v>100000</v>
      </c>
      <c r="E77" s="16"/>
      <c r="F77" s="25">
        <v>0</v>
      </c>
      <c r="G77" s="25">
        <v>0</v>
      </c>
      <c r="H77" s="25">
        <v>0</v>
      </c>
    </row>
    <row r="78" spans="1:8" ht="16.5" customHeight="1">
      <c r="A78" s="14" t="s">
        <v>60</v>
      </c>
      <c r="B78" s="25">
        <v>0</v>
      </c>
      <c r="C78" s="25">
        <v>0</v>
      </c>
      <c r="D78" s="16">
        <v>985475</v>
      </c>
      <c r="E78" s="16">
        <v>492439</v>
      </c>
      <c r="F78" s="25">
        <v>0</v>
      </c>
      <c r="G78" s="16">
        <v>647508</v>
      </c>
      <c r="H78" s="16"/>
    </row>
    <row r="79" spans="1:8" ht="16.5" customHeight="1">
      <c r="A79" s="14" t="s">
        <v>61</v>
      </c>
      <c r="B79" s="25">
        <v>0</v>
      </c>
      <c r="C79" s="25">
        <v>0</v>
      </c>
      <c r="D79" s="16">
        <v>9400000</v>
      </c>
      <c r="E79" s="16"/>
      <c r="F79" s="25">
        <v>0</v>
      </c>
      <c r="G79" s="25">
        <v>0</v>
      </c>
      <c r="H79" s="25">
        <v>0</v>
      </c>
    </row>
    <row r="80" spans="1:8" ht="16.5" customHeight="1">
      <c r="A80" s="14" t="s">
        <v>62</v>
      </c>
      <c r="B80" s="25">
        <v>0</v>
      </c>
      <c r="C80" s="25">
        <v>0</v>
      </c>
      <c r="D80" s="25">
        <v>0</v>
      </c>
      <c r="E80" s="16">
        <v>53040729.83</v>
      </c>
      <c r="F80" s="25">
        <v>0</v>
      </c>
      <c r="G80" s="25">
        <v>0</v>
      </c>
      <c r="H80" s="25">
        <v>9790200</v>
      </c>
    </row>
    <row r="81" spans="1:8" ht="16.5" customHeight="1">
      <c r="A81" s="14" t="s">
        <v>63</v>
      </c>
      <c r="B81" s="25">
        <v>0</v>
      </c>
      <c r="C81" s="25">
        <v>0</v>
      </c>
      <c r="D81" s="25">
        <v>0</v>
      </c>
      <c r="E81" s="25">
        <v>0</v>
      </c>
      <c r="F81" s="16">
        <v>22240943.08</v>
      </c>
      <c r="G81" s="16">
        <v>119880000</v>
      </c>
      <c r="H81" s="16">
        <v>39017949.04</v>
      </c>
    </row>
    <row r="82" spans="1:8" ht="16.5" customHeight="1">
      <c r="A82" s="14" t="s">
        <v>64</v>
      </c>
      <c r="B82" s="16">
        <v>51850000</v>
      </c>
      <c r="C82" s="25">
        <v>0</v>
      </c>
      <c r="D82" s="25">
        <v>0</v>
      </c>
      <c r="E82" s="25">
        <v>0</v>
      </c>
      <c r="F82" s="25">
        <v>0</v>
      </c>
      <c r="G82" s="25">
        <v>0</v>
      </c>
      <c r="H82" s="25">
        <v>0</v>
      </c>
    </row>
    <row r="83" spans="1:8" ht="16.5" customHeight="1">
      <c r="A83" s="14" t="s">
        <v>65</v>
      </c>
      <c r="B83" s="25">
        <v>0</v>
      </c>
      <c r="C83" s="25">
        <v>0</v>
      </c>
      <c r="D83" s="25">
        <v>0</v>
      </c>
      <c r="E83" s="25">
        <v>0</v>
      </c>
      <c r="F83" s="16">
        <v>300000</v>
      </c>
      <c r="G83" s="25">
        <v>0</v>
      </c>
      <c r="H83" s="25">
        <v>0</v>
      </c>
    </row>
    <row r="84" spans="1:8" ht="16.5" customHeight="1">
      <c r="A84" s="14" t="s">
        <v>66</v>
      </c>
      <c r="B84" s="25">
        <v>0</v>
      </c>
      <c r="C84" s="25">
        <v>0</v>
      </c>
      <c r="D84" s="25">
        <v>0</v>
      </c>
      <c r="E84" s="25">
        <v>0</v>
      </c>
      <c r="F84" s="16">
        <v>5669768.09</v>
      </c>
      <c r="G84" s="16">
        <v>37972728.41</v>
      </c>
      <c r="H84" s="16">
        <v>5646466.67</v>
      </c>
    </row>
    <row r="85" spans="1:8" ht="16.5" customHeight="1">
      <c r="A85" s="14" t="s">
        <v>67</v>
      </c>
      <c r="B85" s="25">
        <v>0</v>
      </c>
      <c r="C85" s="25">
        <v>0</v>
      </c>
      <c r="D85" s="25">
        <v>0</v>
      </c>
      <c r="E85" s="25">
        <v>0</v>
      </c>
      <c r="F85" s="16">
        <v>43660466.42</v>
      </c>
      <c r="G85" s="16">
        <v>106481173.58000001</v>
      </c>
      <c r="H85" s="25">
        <v>0</v>
      </c>
    </row>
    <row r="86" spans="1:8" ht="16.5" customHeight="1">
      <c r="A86" s="14" t="s">
        <v>68</v>
      </c>
      <c r="B86" s="25">
        <v>0</v>
      </c>
      <c r="C86" s="25">
        <v>0</v>
      </c>
      <c r="D86" s="25">
        <v>0</v>
      </c>
      <c r="E86" s="25">
        <v>0</v>
      </c>
      <c r="F86" s="16">
        <v>492439</v>
      </c>
      <c r="G86" s="25">
        <v>0</v>
      </c>
      <c r="H86" s="25">
        <v>0</v>
      </c>
    </row>
    <row r="87" spans="1:8" ht="16.5" customHeight="1">
      <c r="A87" s="14" t="s">
        <v>69</v>
      </c>
      <c r="B87" s="25">
        <v>0</v>
      </c>
      <c r="C87" s="25">
        <v>0</v>
      </c>
      <c r="D87" s="25">
        <v>0</v>
      </c>
      <c r="E87" s="25">
        <v>0</v>
      </c>
      <c r="F87" s="16">
        <v>22475000</v>
      </c>
      <c r="G87" s="16">
        <v>35419847.45</v>
      </c>
      <c r="H87" s="16">
        <v>74789118.47</v>
      </c>
    </row>
    <row r="88" spans="1:8" ht="16.5" customHeight="1">
      <c r="A88" s="14" t="s">
        <v>70</v>
      </c>
      <c r="B88" s="25">
        <v>0</v>
      </c>
      <c r="C88" s="25">
        <v>0</v>
      </c>
      <c r="D88" s="25">
        <v>0</v>
      </c>
      <c r="E88" s="25">
        <v>0</v>
      </c>
      <c r="F88" s="25">
        <v>0</v>
      </c>
      <c r="G88" s="16">
        <v>1800000</v>
      </c>
      <c r="H88" s="25">
        <v>0</v>
      </c>
    </row>
    <row r="89" spans="1:8" ht="16.5" customHeight="1">
      <c r="A89" s="14" t="s">
        <v>71</v>
      </c>
      <c r="B89" s="25">
        <v>0</v>
      </c>
      <c r="C89" s="25">
        <v>0</v>
      </c>
      <c r="D89" s="25">
        <v>0</v>
      </c>
      <c r="E89" s="25">
        <v>0</v>
      </c>
      <c r="F89" s="16">
        <v>4800093.53</v>
      </c>
      <c r="G89" s="25">
        <v>0</v>
      </c>
      <c r="H89" s="25">
        <v>0</v>
      </c>
    </row>
    <row r="90" spans="1:8" ht="16.5" customHeight="1">
      <c r="A90" s="14" t="s">
        <v>72</v>
      </c>
      <c r="B90" s="25">
        <v>0</v>
      </c>
      <c r="C90" s="25">
        <v>0</v>
      </c>
      <c r="D90" s="25">
        <v>0</v>
      </c>
      <c r="E90" s="25">
        <v>0</v>
      </c>
      <c r="F90" s="16">
        <v>34985456.3</v>
      </c>
      <c r="G90" s="25">
        <v>0</v>
      </c>
      <c r="H90" s="25">
        <v>0</v>
      </c>
    </row>
    <row r="91" spans="1:8" ht="16.5" customHeight="1">
      <c r="A91" s="14" t="s">
        <v>73</v>
      </c>
      <c r="B91" s="25">
        <v>0</v>
      </c>
      <c r="C91" s="25">
        <v>0</v>
      </c>
      <c r="D91" s="25">
        <v>0</v>
      </c>
      <c r="E91" s="16">
        <v>500000</v>
      </c>
      <c r="F91" s="25">
        <v>0</v>
      </c>
      <c r="G91" s="25">
        <v>0</v>
      </c>
      <c r="H91" s="25">
        <v>0</v>
      </c>
    </row>
    <row r="92" spans="1:8" ht="16.5" customHeight="1">
      <c r="A92" s="14" t="s">
        <v>74</v>
      </c>
      <c r="B92" s="25">
        <v>0</v>
      </c>
      <c r="C92" s="25">
        <v>0</v>
      </c>
      <c r="D92" s="25">
        <v>0</v>
      </c>
      <c r="E92" s="16">
        <v>39440489.93</v>
      </c>
      <c r="F92" s="16">
        <v>10737713</v>
      </c>
      <c r="G92" s="16">
        <v>7737586</v>
      </c>
      <c r="H92" s="25">
        <v>0</v>
      </c>
    </row>
    <row r="93" spans="1:8" ht="16.5" customHeight="1">
      <c r="A93" s="14" t="s">
        <v>75</v>
      </c>
      <c r="B93" s="25">
        <v>0</v>
      </c>
      <c r="C93" s="25">
        <v>0</v>
      </c>
      <c r="D93" s="25">
        <v>0</v>
      </c>
      <c r="E93" s="16">
        <v>8080574.91</v>
      </c>
      <c r="F93" s="16">
        <v>5296631</v>
      </c>
      <c r="G93" s="16">
        <v>9840005</v>
      </c>
      <c r="H93" s="25">
        <v>0</v>
      </c>
    </row>
    <row r="94" spans="1:8" ht="16.5" customHeight="1">
      <c r="A94" s="14" t="s">
        <v>76</v>
      </c>
      <c r="B94" s="25">
        <v>0</v>
      </c>
      <c r="C94" s="25">
        <v>0</v>
      </c>
      <c r="D94" s="25">
        <v>0</v>
      </c>
      <c r="E94" s="16">
        <v>18690147.58</v>
      </c>
      <c r="F94" s="16">
        <v>19655076</v>
      </c>
      <c r="G94" s="16">
        <v>11497228</v>
      </c>
      <c r="H94" s="25">
        <v>0</v>
      </c>
    </row>
    <row r="95" spans="1:8" ht="16.5" customHeight="1">
      <c r="A95" s="14" t="s">
        <v>77</v>
      </c>
      <c r="B95" s="25">
        <v>0</v>
      </c>
      <c r="C95" s="25">
        <v>0</v>
      </c>
      <c r="D95" s="25">
        <v>0</v>
      </c>
      <c r="E95" s="25">
        <v>0</v>
      </c>
      <c r="F95" s="16">
        <v>6225000</v>
      </c>
      <c r="G95" s="16">
        <v>3957000</v>
      </c>
      <c r="H95" s="25">
        <v>0</v>
      </c>
    </row>
    <row r="96" spans="1:8" ht="16.5" customHeight="1">
      <c r="A96" s="14" t="s">
        <v>78</v>
      </c>
      <c r="B96" s="25">
        <v>0</v>
      </c>
      <c r="C96" s="25">
        <v>0</v>
      </c>
      <c r="D96" s="25">
        <v>0</v>
      </c>
      <c r="E96" s="25">
        <v>0</v>
      </c>
      <c r="F96" s="16">
        <v>35670052.46</v>
      </c>
      <c r="G96" s="16">
        <v>5125556.529999999</v>
      </c>
      <c r="H96" s="25">
        <v>0</v>
      </c>
    </row>
    <row r="97" spans="1:8" ht="16.5" customHeight="1">
      <c r="A97" s="14" t="s">
        <v>79</v>
      </c>
      <c r="B97" s="25">
        <v>0</v>
      </c>
      <c r="C97" s="25">
        <v>0</v>
      </c>
      <c r="D97" s="25">
        <v>0</v>
      </c>
      <c r="E97" s="25">
        <v>0</v>
      </c>
      <c r="F97" s="16">
        <v>22867356.7</v>
      </c>
      <c r="G97" s="25">
        <v>0</v>
      </c>
      <c r="H97" s="25">
        <v>0</v>
      </c>
    </row>
    <row r="98" spans="1:8" ht="16.5" customHeight="1">
      <c r="A98" s="14" t="s">
        <v>80</v>
      </c>
      <c r="B98" s="25">
        <v>0</v>
      </c>
      <c r="C98" s="25">
        <v>0</v>
      </c>
      <c r="D98" s="25">
        <v>0</v>
      </c>
      <c r="E98" s="25">
        <v>0</v>
      </c>
      <c r="F98" s="16">
        <v>8895399.77</v>
      </c>
      <c r="G98" s="25">
        <v>0</v>
      </c>
      <c r="H98" s="25">
        <v>0</v>
      </c>
    </row>
    <row r="99" spans="1:8" ht="16.5" customHeight="1">
      <c r="A99" s="14" t="s">
        <v>81</v>
      </c>
      <c r="B99" s="25">
        <v>0</v>
      </c>
      <c r="C99" s="25">
        <v>0</v>
      </c>
      <c r="D99" s="25">
        <v>0</v>
      </c>
      <c r="E99" s="25">
        <v>0</v>
      </c>
      <c r="F99" s="25">
        <v>0</v>
      </c>
      <c r="G99" s="16">
        <v>300000</v>
      </c>
      <c r="H99" s="16">
        <v>198763.44</v>
      </c>
    </row>
    <row r="100" spans="1:8" ht="16.5" customHeight="1">
      <c r="A100" s="14" t="s">
        <v>82</v>
      </c>
      <c r="B100" s="25">
        <v>0</v>
      </c>
      <c r="C100" s="25">
        <v>0</v>
      </c>
      <c r="D100" s="25">
        <v>0</v>
      </c>
      <c r="E100" s="25">
        <v>0</v>
      </c>
      <c r="F100" s="16">
        <f>2502216.62+60631.79</f>
        <v>2562848.41</v>
      </c>
      <c r="G100" s="16">
        <v>4186336.4499999997</v>
      </c>
      <c r="H100" s="16">
        <v>2035379.2400000002</v>
      </c>
    </row>
    <row r="101" spans="1:8" ht="19.5" customHeight="1">
      <c r="A101" s="13" t="s">
        <v>83</v>
      </c>
      <c r="B101" s="17">
        <f>SUM(B102:B109)</f>
        <v>4103666</v>
      </c>
      <c r="C101" s="17">
        <f>SUM(C102:C109)</f>
        <v>1354556</v>
      </c>
      <c r="D101" s="17">
        <f>SUM(D102:D109)</f>
        <v>8803871</v>
      </c>
      <c r="E101" s="17">
        <f>SUM(E102:E109)</f>
        <v>10544087</v>
      </c>
      <c r="F101" s="17">
        <f>SUM(F102:F109)</f>
        <v>37645388</v>
      </c>
      <c r="G101" s="17">
        <f>SUM(G102:G109)</f>
        <v>141266220</v>
      </c>
      <c r="H101" s="17">
        <f>SUM(H102:H109)</f>
        <v>180000000</v>
      </c>
    </row>
    <row r="102" spans="1:8" ht="26.25">
      <c r="A102" s="14" t="s">
        <v>84</v>
      </c>
      <c r="B102" s="16">
        <v>4103666</v>
      </c>
      <c r="C102" s="16">
        <v>1354556</v>
      </c>
      <c r="D102" s="16">
        <v>8803871</v>
      </c>
      <c r="E102" s="16">
        <v>10544087</v>
      </c>
      <c r="F102" s="16">
        <v>7645388</v>
      </c>
      <c r="G102" s="16">
        <v>266220</v>
      </c>
      <c r="H102" s="25">
        <v>0</v>
      </c>
    </row>
    <row r="103" spans="1:8" ht="15.75">
      <c r="A103" s="14" t="s">
        <v>85</v>
      </c>
      <c r="B103" s="25">
        <v>0</v>
      </c>
      <c r="C103" s="25">
        <v>0</v>
      </c>
      <c r="D103" s="25">
        <v>0</v>
      </c>
      <c r="E103" s="25">
        <v>0</v>
      </c>
      <c r="F103" s="16">
        <v>30000000</v>
      </c>
      <c r="G103" s="16">
        <v>37500000</v>
      </c>
      <c r="H103" s="25">
        <v>0</v>
      </c>
    </row>
    <row r="104" spans="1:8" ht="15.75">
      <c r="A104" s="14" t="s">
        <v>86</v>
      </c>
      <c r="B104" s="25">
        <v>0</v>
      </c>
      <c r="C104" s="25">
        <v>0</v>
      </c>
      <c r="D104" s="25">
        <v>0</v>
      </c>
      <c r="E104" s="25">
        <v>0</v>
      </c>
      <c r="F104" s="25">
        <v>0</v>
      </c>
      <c r="G104" s="16">
        <v>10000000</v>
      </c>
      <c r="H104" s="25">
        <v>0</v>
      </c>
    </row>
    <row r="105" spans="1:8" ht="15.75">
      <c r="A105" s="14" t="s">
        <v>87</v>
      </c>
      <c r="B105" s="25">
        <v>0</v>
      </c>
      <c r="C105" s="25">
        <v>0</v>
      </c>
      <c r="D105" s="25">
        <v>0</v>
      </c>
      <c r="E105" s="25">
        <v>0</v>
      </c>
      <c r="F105" s="25">
        <v>0</v>
      </c>
      <c r="G105" s="16">
        <v>50000000</v>
      </c>
      <c r="H105" s="25">
        <v>0</v>
      </c>
    </row>
    <row r="106" spans="1:8" ht="26.25">
      <c r="A106" s="14" t="s">
        <v>102</v>
      </c>
      <c r="B106" s="25"/>
      <c r="C106" s="25"/>
      <c r="D106" s="25"/>
      <c r="E106" s="25"/>
      <c r="F106" s="25"/>
      <c r="G106" s="16"/>
      <c r="H106" s="16">
        <v>30000000</v>
      </c>
    </row>
    <row r="107" spans="1:8" ht="15.75">
      <c r="A107" s="14" t="s">
        <v>101</v>
      </c>
      <c r="B107" s="25"/>
      <c r="C107" s="25"/>
      <c r="D107" s="25"/>
      <c r="E107" s="25"/>
      <c r="F107" s="25"/>
      <c r="G107" s="16"/>
      <c r="H107" s="16">
        <v>40000000</v>
      </c>
    </row>
    <row r="108" spans="1:8" ht="15.75">
      <c r="A108" s="14" t="s">
        <v>100</v>
      </c>
      <c r="B108" s="25"/>
      <c r="C108" s="25"/>
      <c r="D108" s="25"/>
      <c r="E108" s="25"/>
      <c r="F108" s="25"/>
      <c r="G108" s="16"/>
      <c r="H108" s="16">
        <v>60000000</v>
      </c>
    </row>
    <row r="109" spans="1:8" ht="15.75">
      <c r="A109" s="14" t="s">
        <v>88</v>
      </c>
      <c r="B109" s="25">
        <v>0</v>
      </c>
      <c r="C109" s="25">
        <v>0</v>
      </c>
      <c r="D109" s="25">
        <v>0</v>
      </c>
      <c r="E109" s="25">
        <v>0</v>
      </c>
      <c r="F109" s="25">
        <v>0</v>
      </c>
      <c r="G109" s="16">
        <v>43500000</v>
      </c>
      <c r="H109" s="16">
        <v>50000000</v>
      </c>
    </row>
    <row r="110" spans="1:8" ht="19.5" customHeight="1">
      <c r="A110" s="13" t="s">
        <v>89</v>
      </c>
      <c r="B110" s="17"/>
      <c r="C110" s="17"/>
      <c r="D110" s="17"/>
      <c r="E110" s="17"/>
      <c r="F110" s="17"/>
      <c r="G110" s="17">
        <v>10249.44</v>
      </c>
      <c r="H110" s="17">
        <v>90795.73999999999</v>
      </c>
    </row>
    <row r="111" spans="1:8" ht="19.5" customHeight="1">
      <c r="A111" s="13" t="s">
        <v>105</v>
      </c>
      <c r="B111" s="17"/>
      <c r="C111" s="17"/>
      <c r="D111" s="17"/>
      <c r="E111" s="17"/>
      <c r="F111" s="17"/>
      <c r="G111" s="17"/>
      <c r="H111" s="17"/>
    </row>
    <row r="112" spans="1:8" ht="30" customHeight="1">
      <c r="A112" s="19" t="s">
        <v>90</v>
      </c>
      <c r="B112" s="20">
        <f>B26+B27+B28+B40+B101</f>
        <v>3139010605.99</v>
      </c>
      <c r="C112" s="20">
        <f>C26+C27+C28+C40+C101</f>
        <v>3353098611.2299995</v>
      </c>
      <c r="D112" s="20">
        <f>D26+D27+D28+D40+D101</f>
        <v>3748032353.9300003</v>
      </c>
      <c r="E112" s="20">
        <f>E26+E27+E28+E40+E101</f>
        <v>4098132052.5699997</v>
      </c>
      <c r="F112" s="20">
        <f>F26+F27+F28+F40+F101+F110</f>
        <v>4464290572.83</v>
      </c>
      <c r="G112" s="20">
        <f>G26+G27+G28+G40+G101+G110</f>
        <v>5072487455.57</v>
      </c>
      <c r="H112" s="20">
        <f>H26+H27+H28+H40+H101+H110</f>
        <v>5005856256.75</v>
      </c>
    </row>
    <row r="113" spans="1:8" ht="15.75" hidden="1">
      <c r="A113" s="1" t="s">
        <v>91</v>
      </c>
      <c r="B113" s="10">
        <v>3139010606.09</v>
      </c>
      <c r="C113" s="10">
        <v>3353099450.23</v>
      </c>
      <c r="D113" s="10">
        <v>3802835030.78</v>
      </c>
      <c r="E113" s="10">
        <v>4098132052.57</v>
      </c>
      <c r="F113" s="10"/>
      <c r="G113" s="10"/>
      <c r="H113" s="10"/>
    </row>
    <row r="114" spans="2:8" ht="15.75" hidden="1">
      <c r="B114" s="10">
        <f>B112-B113</f>
        <v>-0.10000038146972656</v>
      </c>
      <c r="C114" s="10">
        <f>C112-C113</f>
        <v>-839.0000004768372</v>
      </c>
      <c r="D114" s="10">
        <f>D112-D113</f>
        <v>-54802676.849999905</v>
      </c>
      <c r="E114" s="10">
        <f>E112-E113</f>
        <v>0</v>
      </c>
      <c r="F114" s="10"/>
      <c r="G114" s="10"/>
      <c r="H114" s="10"/>
    </row>
    <row r="115" spans="2:8" ht="15.75">
      <c r="B115" s="24"/>
      <c r="C115" s="24"/>
      <c r="D115" s="24"/>
      <c r="E115" s="24"/>
      <c r="F115" s="24"/>
      <c r="G115" s="10"/>
      <c r="H115" s="10"/>
    </row>
    <row r="116" spans="2:8" ht="15.75">
      <c r="B116" s="10"/>
      <c r="C116" s="10"/>
      <c r="D116" s="10"/>
      <c r="E116" s="10"/>
      <c r="F116" s="10"/>
      <c r="G116" s="10"/>
      <c r="H116" s="10"/>
    </row>
    <row r="117" spans="1:7" ht="15.75" customHeight="1">
      <c r="A117" s="36" t="str">
        <f>'[1]2010-2014 '!$A$97</f>
        <v>Nota aclaratoria: En el ejercicio 2014, se reflejan los registros de acuerdo a los Estados Financieros Armonizados, de conformidad con la Ley General de Contabilidad Gubernamental, como es el caso de los Accesorios de Impuestos y las Contribuciones de Mejoras que antes se reflejaban en el rubro de Derechos; asimismo ya no se tienen registros de Ingresos Extraordinarios. Así mismo en relación al concepto de cobro de Derechos de agua, el Ayuntamiento de Puebla, no recauda este concepto, lo anterior ya que el pago de los servicios que presta el Sistema Operador de los Servicios de Agua Potable y Alcantarillado del Municipio de Puebla, se rige por lo dispuesto en los artículos segundo y tercero transitorios del Decreto del Honorable Congreso del Estado, publicado en el Periódico Oficial del Estado, con fecha 13 de septiembre de 2013, o en su caso, por las disposiciones legislativas, administrativas o conenios que los sustituyan, asi como por lo establecido en la condición 3.1 del Título de Concesión para la prestación del servicio público de agua potable, drenaje, alcantarillado, saneamiento y disposición de aguas residuales, de fecha 26 de diciembre de 2013, emitido por el SOAPAP a favor de la Empresa Concesiones Integrales, S.A. DE C.V. </v>
      </c>
      <c r="B117" s="36"/>
      <c r="C117" s="36"/>
      <c r="D117" s="36"/>
      <c r="E117" s="36"/>
      <c r="F117" s="36"/>
      <c r="G117" s="36"/>
    </row>
    <row r="118" spans="1:7" ht="84.75" customHeight="1">
      <c r="A118" s="36"/>
      <c r="B118" s="36"/>
      <c r="C118" s="36"/>
      <c r="D118" s="36"/>
      <c r="E118" s="36"/>
      <c r="F118" s="36"/>
      <c r="G118" s="36"/>
    </row>
    <row r="119" spans="2:5" ht="15.75">
      <c r="B119" s="7"/>
      <c r="D119" s="5"/>
      <c r="E119" s="5"/>
    </row>
    <row r="120" spans="2:5" ht="15.75">
      <c r="B120" s="7"/>
      <c r="D120" s="5"/>
      <c r="E120" s="5"/>
    </row>
    <row r="121" spans="2:5" ht="15.75">
      <c r="B121" s="7"/>
      <c r="D121" s="5"/>
      <c r="E121" s="5"/>
    </row>
    <row r="122" spans="2:5" ht="15.75">
      <c r="B122" s="7"/>
      <c r="D122" s="5"/>
      <c r="E122" s="5"/>
    </row>
    <row r="123" spans="2:5" ht="15.75">
      <c r="B123" s="7"/>
      <c r="D123" s="5"/>
      <c r="E123" s="5"/>
    </row>
    <row r="124" spans="2:5" ht="15.75">
      <c r="B124" s="7"/>
      <c r="D124" s="5"/>
      <c r="E124" s="5"/>
    </row>
    <row r="125" spans="2:5" ht="15.75">
      <c r="B125" s="7"/>
      <c r="D125" s="5"/>
      <c r="E125" s="5"/>
    </row>
    <row r="126" spans="1:5" ht="15.75">
      <c r="A126"/>
      <c r="B126" s="7"/>
      <c r="D126" s="5"/>
      <c r="E126" s="5"/>
    </row>
    <row r="127" spans="1:5" ht="15.75">
      <c r="A127"/>
      <c r="B127" s="7"/>
      <c r="D127" s="5"/>
      <c r="E127" s="5"/>
    </row>
    <row r="128" spans="1:5" ht="15.75">
      <c r="A128"/>
      <c r="B128" s="7"/>
      <c r="D128" s="5"/>
      <c r="E128" s="5"/>
    </row>
    <row r="129" spans="1:5" ht="15.75">
      <c r="A129"/>
      <c r="B129" s="7"/>
      <c r="D129" s="5"/>
      <c r="E129" s="5"/>
    </row>
    <row r="130" spans="1:5" ht="15.75">
      <c r="A130"/>
      <c r="B130" s="7"/>
      <c r="D130" s="5"/>
      <c r="E130" s="5"/>
    </row>
    <row r="131" spans="1:5" ht="15.75">
      <c r="A131"/>
      <c r="B131" s="7"/>
      <c r="D131" s="5"/>
      <c r="E131" s="5"/>
    </row>
    <row r="132" spans="1:5" ht="15.75">
      <c r="A132"/>
      <c r="B132" s="7"/>
      <c r="D132" s="6"/>
      <c r="E132" s="6"/>
    </row>
    <row r="133" spans="1:5" ht="15.75">
      <c r="A133"/>
      <c r="B133" s="7"/>
      <c r="D133" s="6"/>
      <c r="E133" s="6"/>
    </row>
    <row r="134" spans="1:5" ht="15.75">
      <c r="A134"/>
      <c r="B134" s="7"/>
      <c r="D134" s="6"/>
      <c r="E134" s="6"/>
    </row>
    <row r="135" spans="1:5" ht="15.75">
      <c r="A135"/>
      <c r="B135" s="7"/>
      <c r="D135" s="6"/>
      <c r="E135" s="6"/>
    </row>
    <row r="136" spans="1:5" ht="15.75">
      <c r="A136"/>
      <c r="B136" s="7"/>
      <c r="D136" s="6"/>
      <c r="E136" s="6"/>
    </row>
    <row r="137" spans="1:5" ht="15.75">
      <c r="A137"/>
      <c r="B137" s="7"/>
      <c r="D137" s="6"/>
      <c r="E137" s="6"/>
    </row>
    <row r="138" spans="1:5" ht="15.75">
      <c r="A138"/>
      <c r="B138" s="7"/>
      <c r="D138" s="6"/>
      <c r="E138" s="6"/>
    </row>
    <row r="139" spans="1:5" ht="15.75">
      <c r="A139"/>
      <c r="B139" s="7"/>
      <c r="D139" s="6"/>
      <c r="E139" s="6"/>
    </row>
    <row r="140" spans="1:5" ht="15.75">
      <c r="A140"/>
      <c r="B140" s="7"/>
      <c r="D140" s="6"/>
      <c r="E140" s="6"/>
    </row>
    <row r="141" spans="1:5" ht="15.75">
      <c r="A141"/>
      <c r="B141" s="7"/>
      <c r="D141" s="6"/>
      <c r="E141" s="6"/>
    </row>
    <row r="142" spans="1:5" ht="15.75">
      <c r="A142"/>
      <c r="B142" s="7"/>
      <c r="D142" s="6"/>
      <c r="E142" s="6"/>
    </row>
    <row r="143" spans="1:2" ht="15.75">
      <c r="A143"/>
      <c r="B143" s="8"/>
    </row>
    <row r="144" spans="1:2" ht="15.75">
      <c r="A144"/>
      <c r="B144" s="8"/>
    </row>
    <row r="145" spans="1:2" ht="15.75">
      <c r="A145"/>
      <c r="B145" s="8"/>
    </row>
    <row r="146" spans="1:2" ht="15.75">
      <c r="A146"/>
      <c r="B146" s="8"/>
    </row>
    <row r="147" spans="1:2" ht="15.75">
      <c r="A147"/>
      <c r="B147" s="8"/>
    </row>
    <row r="148" spans="1:3" ht="15.75">
      <c r="A148"/>
      <c r="B148" s="8"/>
      <c r="C148" s="9"/>
    </row>
    <row r="149" spans="1:3" ht="15.75">
      <c r="A149"/>
      <c r="B149" s="4"/>
      <c r="C149" s="3"/>
    </row>
    <row r="150" spans="1:3" ht="15.75">
      <c r="A150"/>
      <c r="B150" s="4"/>
      <c r="C150" s="3"/>
    </row>
  </sheetData>
  <sheetProtection/>
  <mergeCells count="4">
    <mergeCell ref="A5:F5"/>
    <mergeCell ref="A8:A9"/>
    <mergeCell ref="B8:H8"/>
    <mergeCell ref="A117:G118"/>
  </mergeCells>
  <printOptions/>
  <pageMargins left="1.141732283464567" right="0.11811023622047245" top="0.31496062992125984" bottom="0.4330708661417323" header="0.15748031496062992" footer="0.2755905511811024"/>
  <pageSetup orientation="portrait" scale="50" r:id="rId2"/>
  <headerFooter>
    <oddFooter>&amp;L&amp;D&amp;R&amp;P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dc:creator>
  <cp:keywords/>
  <dc:description/>
  <cp:lastModifiedBy>USUARIO</cp:lastModifiedBy>
  <cp:lastPrinted>2017-08-16T23:32:10Z</cp:lastPrinted>
  <dcterms:created xsi:type="dcterms:W3CDTF">2012-02-14T20:30:28Z</dcterms:created>
  <dcterms:modified xsi:type="dcterms:W3CDTF">2017-09-06T21:27:42Z</dcterms:modified>
  <cp:category/>
  <cp:version/>
  <cp:contentType/>
  <cp:contentStatus/>
</cp:coreProperties>
</file>