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Desktop\JULIA 2025\PRESUPUESTO DE INGRESOS FINAL FINAL\formatos finales\"/>
    </mc:Choice>
  </mc:AlternateContent>
  <bookViews>
    <workbookView xWindow="0" yWindow="0" windowWidth="28800" windowHeight="12210"/>
  </bookViews>
  <sheets>
    <sheet name="Calend Con Form (3)" sheetId="3" r:id="rId1"/>
  </sheets>
  <definedNames>
    <definedName name="_xlnm._FilterDatabase" localSheetId="0" hidden="1">'Calend Con Form (3)'!$A$6:$O$110</definedName>
    <definedName name="_xlnm.Print_Titles" localSheetId="0">'Calend Con Form (3)'!$1:$7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4" i="3" l="1"/>
  <c r="F34" i="3"/>
  <c r="G34" i="3"/>
  <c r="H34" i="3"/>
  <c r="I34" i="3"/>
  <c r="J34" i="3"/>
  <c r="K34" i="3"/>
  <c r="L34" i="3"/>
  <c r="M34" i="3"/>
  <c r="N34" i="3"/>
  <c r="O34" i="3"/>
  <c r="D34" i="3"/>
  <c r="C34" i="3" l="1"/>
  <c r="D8" i="3"/>
  <c r="E8" i="3"/>
  <c r="F8" i="3"/>
  <c r="G8" i="3"/>
  <c r="H8" i="3"/>
  <c r="I8" i="3"/>
  <c r="J8" i="3"/>
  <c r="K8" i="3"/>
  <c r="L8" i="3"/>
  <c r="M8" i="3"/>
  <c r="N8" i="3"/>
  <c r="O8" i="3"/>
  <c r="C8" i="3"/>
  <c r="C38" i="3" l="1"/>
  <c r="C46" i="3"/>
  <c r="D93" i="3"/>
  <c r="E93" i="3"/>
  <c r="F93" i="3"/>
  <c r="G93" i="3"/>
  <c r="H93" i="3"/>
  <c r="I93" i="3"/>
  <c r="J93" i="3"/>
  <c r="K93" i="3"/>
  <c r="L93" i="3"/>
  <c r="M93" i="3"/>
  <c r="N93" i="3"/>
  <c r="O93" i="3"/>
  <c r="C93" i="3"/>
  <c r="D75" i="3"/>
  <c r="E75" i="3"/>
  <c r="F75" i="3"/>
  <c r="G75" i="3"/>
  <c r="H75" i="3"/>
  <c r="I75" i="3"/>
  <c r="J75" i="3"/>
  <c r="K75" i="3"/>
  <c r="L75" i="3"/>
  <c r="M75" i="3"/>
  <c r="N75" i="3"/>
  <c r="O75" i="3"/>
  <c r="C75" i="3"/>
  <c r="D76" i="3"/>
  <c r="E76" i="3"/>
  <c r="F76" i="3"/>
  <c r="G76" i="3"/>
  <c r="H76" i="3"/>
  <c r="I76" i="3"/>
  <c r="J76" i="3"/>
  <c r="K76" i="3"/>
  <c r="L76" i="3"/>
  <c r="M76" i="3"/>
  <c r="N76" i="3"/>
  <c r="O76" i="3"/>
  <c r="C76" i="3"/>
  <c r="D66" i="3"/>
  <c r="E66" i="3"/>
  <c r="F66" i="3"/>
  <c r="G66" i="3"/>
  <c r="H66" i="3"/>
  <c r="I66" i="3"/>
  <c r="J66" i="3"/>
  <c r="K66" i="3"/>
  <c r="L66" i="3"/>
  <c r="M66" i="3"/>
  <c r="N66" i="3"/>
  <c r="O66" i="3"/>
  <c r="C66" i="3"/>
  <c r="D67" i="3"/>
  <c r="E67" i="3"/>
  <c r="F67" i="3"/>
  <c r="G67" i="3"/>
  <c r="H67" i="3"/>
  <c r="I67" i="3"/>
  <c r="J67" i="3"/>
  <c r="K67" i="3"/>
  <c r="L67" i="3"/>
  <c r="M67" i="3"/>
  <c r="N67" i="3"/>
  <c r="O67" i="3"/>
  <c r="C67" i="3"/>
  <c r="C9" i="3"/>
  <c r="D51" i="3"/>
  <c r="E51" i="3"/>
  <c r="F51" i="3"/>
  <c r="G51" i="3"/>
  <c r="H51" i="3"/>
  <c r="I51" i="3"/>
  <c r="J51" i="3"/>
  <c r="K51" i="3"/>
  <c r="L51" i="3"/>
  <c r="M51" i="3"/>
  <c r="N51" i="3"/>
  <c r="O51" i="3"/>
  <c r="C51" i="3"/>
  <c r="D46" i="3"/>
  <c r="E46" i="3"/>
  <c r="F46" i="3"/>
  <c r="G46" i="3"/>
  <c r="H46" i="3"/>
  <c r="I46" i="3"/>
  <c r="J46" i="3"/>
  <c r="K46" i="3"/>
  <c r="L46" i="3"/>
  <c r="M46" i="3"/>
  <c r="N46" i="3"/>
  <c r="O46" i="3"/>
  <c r="O38" i="3"/>
  <c r="D38" i="3"/>
  <c r="E38" i="3"/>
  <c r="F38" i="3"/>
  <c r="G38" i="3"/>
  <c r="H38" i="3"/>
  <c r="I38" i="3"/>
  <c r="J38" i="3"/>
  <c r="K38" i="3"/>
  <c r="L38" i="3"/>
  <c r="M38" i="3"/>
  <c r="N38" i="3"/>
  <c r="D31" i="3"/>
  <c r="E31" i="3"/>
  <c r="F31" i="3"/>
  <c r="G31" i="3"/>
  <c r="H31" i="3"/>
  <c r="I31" i="3"/>
  <c r="J31" i="3"/>
  <c r="K31" i="3"/>
  <c r="L31" i="3"/>
  <c r="M31" i="3"/>
  <c r="N31" i="3"/>
  <c r="O31" i="3"/>
  <c r="C31" i="3"/>
  <c r="D9" i="3"/>
  <c r="E9" i="3"/>
  <c r="F9" i="3"/>
  <c r="G9" i="3"/>
  <c r="H9" i="3"/>
  <c r="I9" i="3"/>
  <c r="J9" i="3"/>
  <c r="K9" i="3"/>
  <c r="L9" i="3"/>
  <c r="M9" i="3"/>
  <c r="N9" i="3"/>
  <c r="O9" i="3"/>
  <c r="D20" i="3"/>
  <c r="E20" i="3"/>
  <c r="F20" i="3"/>
  <c r="G20" i="3"/>
  <c r="H20" i="3"/>
  <c r="I20" i="3"/>
  <c r="J20" i="3"/>
  <c r="K20" i="3"/>
  <c r="L20" i="3"/>
  <c r="M20" i="3"/>
  <c r="N20" i="3"/>
  <c r="O20" i="3"/>
  <c r="C20" i="3"/>
  <c r="D13" i="3"/>
  <c r="E13" i="3"/>
  <c r="F13" i="3"/>
  <c r="G13" i="3"/>
  <c r="H13" i="3"/>
  <c r="I13" i="3"/>
  <c r="J13" i="3"/>
  <c r="K13" i="3"/>
  <c r="L13" i="3"/>
  <c r="M13" i="3"/>
  <c r="N13" i="3"/>
  <c r="O13" i="3"/>
  <c r="C13" i="3"/>
  <c r="O10" i="3"/>
  <c r="E10" i="3"/>
  <c r="F10" i="3"/>
  <c r="G10" i="3"/>
  <c r="H10" i="3"/>
  <c r="I10" i="3"/>
  <c r="J10" i="3"/>
  <c r="K10" i="3"/>
  <c r="L10" i="3"/>
  <c r="M10" i="3"/>
  <c r="N10" i="3"/>
  <c r="D10" i="3"/>
  <c r="C10" i="3"/>
</calcChain>
</file>

<file path=xl/sharedStrings.xml><?xml version="1.0" encoding="utf-8"?>
<sst xmlns="http://schemas.openxmlformats.org/spreadsheetml/2006/main" count="156" uniqueCount="152">
  <si>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</si>
  <si>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</si>
  <si>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</si>
  <si>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</si>
  <si>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</si>
  <si>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</si>
  <si>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</si>
  <si>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</si>
  <si>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</si>
  <si>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</si>
  <si>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</si>
  <si>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</si>
  <si>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</si>
  <si>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Impuestos</t>
  </si>
  <si>
    <t>Impuestos sobre los Ingresos</t>
  </si>
  <si>
    <t>1.1.1</t>
  </si>
  <si>
    <t>Sobre Diversiones y Espectáculos Públicos</t>
  </si>
  <si>
    <t>1.1.2</t>
  </si>
  <si>
    <t>Sobre Rifas, Loterías, Sorteos, Concursos y toda clase de juegos permitidos</t>
  </si>
  <si>
    <t>Impuestos sobre el Patrimonio</t>
  </si>
  <si>
    <t>1.2.1</t>
  </si>
  <si>
    <t>Predial</t>
  </si>
  <si>
    <t>1.2.2</t>
  </si>
  <si>
    <t>Sobre Adquisición de Bienes Inmuebles</t>
  </si>
  <si>
    <t>Impuestos sobre la producción, el consumo y las transacciones</t>
  </si>
  <si>
    <t>Impuestos al Comercio Exterior</t>
  </si>
  <si>
    <t>Impuestos Sobre Nóminas y Asimilables</t>
  </si>
  <si>
    <t>Impuestos Ecológicos</t>
  </si>
  <si>
    <t>Accesorios de Impuestos</t>
  </si>
  <si>
    <t>1.7.1</t>
  </si>
  <si>
    <t>1.7.2</t>
  </si>
  <si>
    <t>Otros Impuestos</t>
  </si>
  <si>
    <t>Impuestos no comprendidos en las fracciones de la ley de Ingresos causadas en ejercicios fiscales anteriores pendientes de liquidación o pago</t>
  </si>
  <si>
    <t>Cuotas y Aportaciones de Seguridad Social</t>
  </si>
  <si>
    <t>Aportaciones para Fondos de Vivienda</t>
  </si>
  <si>
    <t>Cuotas para el Seguro Social</t>
  </si>
  <si>
    <t>Cuotas de Ahorro para el Retiro</t>
  </si>
  <si>
    <t>Otras Cuotas y Aportaciones para la Seguridad Social</t>
  </si>
  <si>
    <t>Accesorios</t>
  </si>
  <si>
    <t>Contribuciones de Mejoras</t>
  </si>
  <si>
    <t>Contribuciones de Mejoras por obras Públicas</t>
  </si>
  <si>
    <t>Contribuciones de Mejoras no comprendidas en las fracciones de la ley de Ingresos causadas en ejercicios fiscales anteriores pendientes de liquidación o pago</t>
  </si>
  <si>
    <t>Derechos</t>
  </si>
  <si>
    <t>Derechos por el uso, goce, aprovechamiento o explotación de bienes de dominio público</t>
  </si>
  <si>
    <t>4.1.1</t>
  </si>
  <si>
    <t>Por Ocupación de Espacios</t>
  </si>
  <si>
    <t>Derechos a los Hidrocarburos (Derogado)</t>
  </si>
  <si>
    <t>Derechos por prestación de servicios</t>
  </si>
  <si>
    <t>4.3.1</t>
  </si>
  <si>
    <t>Servicios de Alumbrado Público</t>
  </si>
  <si>
    <t>4.3.2</t>
  </si>
  <si>
    <t>Derechos por servicios prestados por la Secretaría de Infraestructura y Servicios Públicos</t>
  </si>
  <si>
    <t>4.3.3</t>
  </si>
  <si>
    <t>Derechos por servicios en panteones</t>
  </si>
  <si>
    <t>4.3.4</t>
  </si>
  <si>
    <t>Servicio de recolección, transporte y disposición final de desechos sólidos</t>
  </si>
  <si>
    <t>4.3.5</t>
  </si>
  <si>
    <t>Servicios de centros antirrábicos</t>
  </si>
  <si>
    <t>4.3.6</t>
  </si>
  <si>
    <t>Servicios prestados por la Tesorería</t>
  </si>
  <si>
    <t>4.3.7</t>
  </si>
  <si>
    <t>Servicios prestados por la Contraloría</t>
  </si>
  <si>
    <t>Otros Derechos</t>
  </si>
  <si>
    <t>4.4.1</t>
  </si>
  <si>
    <t>Otorgamiento de Licencias y Refrendos</t>
  </si>
  <si>
    <t>4.4.2</t>
  </si>
  <si>
    <t>Por Obras Materiales</t>
  </si>
  <si>
    <t>4.4.3</t>
  </si>
  <si>
    <t>Por certificados y constancias</t>
  </si>
  <si>
    <t>4.4.4</t>
  </si>
  <si>
    <t>Por anuncios y refrendos</t>
  </si>
  <si>
    <t>4.5.1</t>
  </si>
  <si>
    <t>4.5.2</t>
  </si>
  <si>
    <t>Gastos de Notificación Ejecución Limpia</t>
  </si>
  <si>
    <t>4.5.3</t>
  </si>
  <si>
    <t>Intereses Pago Parcialidades Limpia</t>
  </si>
  <si>
    <t>4.5.4</t>
  </si>
  <si>
    <t>Multa Giro Comercial</t>
  </si>
  <si>
    <t>4.5.5</t>
  </si>
  <si>
    <t>Multa SDUS</t>
  </si>
  <si>
    <t>4.5.6</t>
  </si>
  <si>
    <t>Multa Vía Pública</t>
  </si>
  <si>
    <t>4.5.7</t>
  </si>
  <si>
    <t>Multa Limpia</t>
  </si>
  <si>
    <t>4.5.8</t>
  </si>
  <si>
    <t>Multa Anuncios Publicitarios</t>
  </si>
  <si>
    <t>4.5.9</t>
  </si>
  <si>
    <t>Multa Contaminación Ambiental</t>
  </si>
  <si>
    <t>4.5.10</t>
  </si>
  <si>
    <t>Multa Unidad Normatividad Comercial</t>
  </si>
  <si>
    <t>4.5.11</t>
  </si>
  <si>
    <t>Multa Protección Civil</t>
  </si>
  <si>
    <t>4.5.12</t>
  </si>
  <si>
    <t>Intereses Pago Parcialidades Derechos</t>
  </si>
  <si>
    <t>4.5.13</t>
  </si>
  <si>
    <t>Otros créditos</t>
  </si>
  <si>
    <t>Derechos no comprendidos en las fracciones de la Ley de Ingresos causadas en ejercicios fiscales anteriores pendiente de liquidación o pagos</t>
  </si>
  <si>
    <t>Productos</t>
  </si>
  <si>
    <t>Productos de tipo corriente</t>
  </si>
  <si>
    <t>5.1.1</t>
  </si>
  <si>
    <t>Por venta de información del sistema geográfico</t>
  </si>
  <si>
    <t>5.1.2</t>
  </si>
  <si>
    <t>Por exámenes y venta de formas oficiales</t>
  </si>
  <si>
    <t>5.1.3</t>
  </si>
  <si>
    <t>Por impartición de cursos y/o talleres</t>
  </si>
  <si>
    <t>5.1.4</t>
  </si>
  <si>
    <t>Otros productos</t>
  </si>
  <si>
    <t>5.1.5</t>
  </si>
  <si>
    <t>Intereses</t>
  </si>
  <si>
    <t>Productos de capital (Derogado)</t>
  </si>
  <si>
    <t>Productos no comprendidos en las fracciones de la Ley de Ingresos causadas en ejercicios fiscales anteriores pendiente de liquidación o pago</t>
  </si>
  <si>
    <t>Aprovechamientos</t>
  </si>
  <si>
    <t>Aprovechamientos de tipo corriente</t>
  </si>
  <si>
    <t>6.1.1</t>
  </si>
  <si>
    <t>Sanciones multas municipales</t>
  </si>
  <si>
    <t>6.1.2</t>
  </si>
  <si>
    <t>Reintegros e Indemnizaciones</t>
  </si>
  <si>
    <t>6.1.3</t>
  </si>
  <si>
    <t>Venta de muebles / inmuebles</t>
  </si>
  <si>
    <t>Aprovechamientos Patrimoniales</t>
  </si>
  <si>
    <t>Accesorios de Aprovechamientos</t>
  </si>
  <si>
    <t>Aprovechamientos no comprendidos en las fracciones de la Ley de Ingresos causadas en Ejercicios Fiscales Anteriores Pendiente de Liquidación o Pago</t>
  </si>
  <si>
    <t>Ingresos por Venta de bienes y servicios</t>
  </si>
  <si>
    <t>Ingresos por ventas de bienes y Prestación de servicios de Instituciones Públicas de Seguridad Social</t>
  </si>
  <si>
    <t>Ingresos por Venta de Bienes y Prestación de Servicios de Empresas Productivas del Estado</t>
  </si>
  <si>
    <t>Ingresos por venta de Bienes y Prestación de Servicios de Entidades Paraestatales y Fideicomisos No Empresariales y No Financieros</t>
  </si>
  <si>
    <t>Ingresos por Venta de Bienes y Prestación de Servicios de Entidades Paraestatales Empresariales No Financieras con Participación Estatal Mayoritaria</t>
  </si>
  <si>
    <t>Ingresos por Venta de Bienes y Prestación de Servicios de Entidades Paraestatales Empresariales Financieras Monetarias con Participación Estatal Mayoritaria</t>
  </si>
  <si>
    <t>Ingresos por Venta de Bienes y Prestación de Servicios de Entidades Paraestatales Empresariales Financieras No Monetarias con Participación Estatal Mayoritaria</t>
  </si>
  <si>
    <t>Ingresos por Venta de Bienes y Prestación de Servicios de Fideicomisos Financieros Públicos con Participación Estatal Mayoritaria</t>
  </si>
  <si>
    <t>Ingresos por Venta de Bienes y Prestación de Servicios de los Poderes Legislativo y Judicial y de los Órganos Autónomos</t>
  </si>
  <si>
    <t>Otros Ingresos</t>
  </si>
  <si>
    <t>Participaciones y Aportaciones</t>
  </si>
  <si>
    <t>Participaciones</t>
  </si>
  <si>
    <t>Aportaciones</t>
  </si>
  <si>
    <t>Convenios</t>
  </si>
  <si>
    <t>Incentivos Derivados de la Colaboración Fiscal</t>
  </si>
  <si>
    <t>Fondos Distintos de Aportaciones</t>
  </si>
  <si>
    <t>Transferencias, Asignaciones, Subsidios y Otras Ayudas</t>
  </si>
  <si>
    <t>Transferencias y Asignaciones</t>
  </si>
  <si>
    <t>Transferencias al Resto del Sector Público (Derogado)</t>
  </si>
  <si>
    <t>Subsidios y Subvenciones</t>
  </si>
  <si>
    <t>Ayudas sociales (Derogado)</t>
  </si>
  <si>
    <t>Pensiones y Jubilaciones</t>
  </si>
  <si>
    <t>Transferencias a Fideicomisos, Mandatos y Análogos (Derogado)</t>
  </si>
  <si>
    <t>Transferencias del Fondo Mexicano del Petróleo para la Estabilización y el Desarrollo</t>
  </si>
  <si>
    <t>Ingresos Derivados de Financiamientos</t>
  </si>
  <si>
    <t>Endeudamiento Interno</t>
  </si>
  <si>
    <t>Endeudamiento Externo</t>
  </si>
  <si>
    <t>Financiamiento Interno</t>
  </si>
  <si>
    <t>Anual</t>
  </si>
  <si>
    <t>H. Ayuntamiento del Municipio de Puebla, Calendario de Ingresos del Ejercicio Fiscal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</si>
</sst>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9" x14ac:knownFonts="1"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FF0000"/>
      <name val="Arial"/>
      <family val="2"/>
    </font>
    <font>
      <sz val="11"/>
      <name val="Calibri"/>
      <family val="2"/>
      <scheme val="minor"/>
    </font>
    <font>
      <sz val="10"/>
      <color theme="1"/>
      <name val="Arial"/>
      <family val="2"/>
    </font>
    <font>
      <b/>
      <sz val="11"/>
      <name val="Calibri"/>
      <family val="2"/>
      <scheme val="minor"/>
    </font>
    <font>
      <b/>
      <sz val="11"/>
      <color theme="1"/>
      <name val="Calibri"/>
      <family val="2"/>
    </font>
    <font>
      <b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Font="0" applyFill="0" applyBorder="0" applyAlignment="0" applyProtection="0"/>
  </cellStyleXfs>
  <cellXfs count="27">
    <xf numFmtId="0" fontId="0" fillId="0" borderId="0" xfId="0"/>
    <xf numFmtId="43" fontId="3" fillId="0" borderId="0" xfId="1" applyNumberFormat="1" applyFont="1" applyFill="1" applyBorder="1"/>
    <xf numFmtId="43" fontId="2" fillId="0" borderId="1" xfId="1" applyNumberFormat="1" applyFont="1" applyFill="1" applyBorder="1"/>
    <xf numFmtId="0" fontId="5" fillId="0" borderId="1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left" vertical="center" indent="3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 wrapText="1" indent="3"/>
    </xf>
    <xf numFmtId="0" fontId="1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/>
    </xf>
    <xf numFmtId="43" fontId="6" fillId="0" borderId="1" xfId="1" applyNumberFormat="1" applyFont="1" applyFill="1" applyBorder="1"/>
    <xf numFmtId="0" fontId="0" fillId="0" borderId="0" xfId="0" applyFill="1"/>
    <xf numFmtId="43" fontId="0" fillId="0" borderId="0" xfId="0" applyNumberFormat="1" applyFill="1"/>
    <xf numFmtId="49" fontId="2" fillId="0" borderId="0" xfId="0" applyNumberFormat="1" applyFont="1" applyFill="1"/>
    <xf numFmtId="0" fontId="7" fillId="0" borderId="0" xfId="0" applyFont="1" applyFill="1" applyAlignment="1">
      <alignment vertical="center"/>
    </xf>
    <xf numFmtId="0" fontId="4" fillId="0" borderId="0" xfId="0" applyFont="1" applyFill="1"/>
    <xf numFmtId="0" fontId="6" fillId="0" borderId="0" xfId="0" applyFont="1" applyFill="1"/>
    <xf numFmtId="0" fontId="2" fillId="0" borderId="0" xfId="0" applyFont="1" applyFill="1"/>
    <xf numFmtId="0" fontId="8" fillId="0" borderId="1" xfId="0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left" vertical="center" indent="3"/>
    </xf>
    <xf numFmtId="0" fontId="8" fillId="0" borderId="1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right" vertical="center" indent="3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1058725</xdr:colOff>
      <xdr:row>0</xdr:row>
      <xdr:rowOff>0</xdr:rowOff>
    </xdr:from>
    <xdr:to>
      <xdr:col>1</xdr:col>
      <xdr:colOff>3639202</xdr:colOff>
      <xdr:row>4</xdr:row>
      <xdr:rowOff>9525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2230" t="92169" r="41248" b="1947"/>
        <a:stretch/>
      </xdr:blipFill>
      <xdr:spPr>
        <a:xfrm>
          <a:off x="1496875" y="0"/>
          <a:ext cx="2580477" cy="657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13"/>
  <sheetViews>
    <sheetView showGridLines="0" tabSelected="1" topLeftCell="C69" zoomScaleNormal="100" workbookViewId="0">
      <selection activeCell="O95" sqref="O95"/>
    </sheetView>
  </sheetViews>
  <sheetFormatPr baseColWidth="10" defaultRowHeight="12.75" x14ac:dyDescent="0.2"/>
  <cols>
    <col min="1" max="1" width="6.5703125" style="11" customWidth="1"/>
    <col min="2" max="2" width="83.85546875" style="11" customWidth="1"/>
    <col min="3" max="15" width="17.7109375" style="11" customWidth="1"/>
    <col min="16" max="251" width="11.42578125" style="11"/>
    <col min="252" max="252" width="6.5703125" style="11" customWidth="1"/>
    <col min="253" max="253" width="83.85546875" style="11" customWidth="1"/>
    <col min="254" max="254" width="17.7109375" style="11" customWidth="1"/>
    <col min="255" max="255" width="35" style="11" customWidth="1"/>
    <col min="256" max="268" width="17.7109375" style="11" customWidth="1"/>
    <col min="269" max="269" width="15.85546875" style="11" customWidth="1"/>
    <col min="270" max="270" width="16.85546875" style="11" bestFit="1" customWidth="1"/>
    <col min="271" max="271" width="14.140625" style="11" bestFit="1" customWidth="1"/>
    <col min="272" max="507" width="11.42578125" style="11"/>
    <col min="508" max="508" width="6.5703125" style="11" customWidth="1"/>
    <col min="509" max="509" width="83.85546875" style="11" customWidth="1"/>
    <col min="510" max="510" width="17.7109375" style="11" customWidth="1"/>
    <col min="511" max="511" width="35" style="11" customWidth="1"/>
    <col min="512" max="524" width="17.7109375" style="11" customWidth="1"/>
    <col min="525" max="525" width="15.85546875" style="11" customWidth="1"/>
    <col min="526" max="526" width="16.85546875" style="11" bestFit="1" customWidth="1"/>
    <col min="527" max="527" width="14.140625" style="11" bestFit="1" customWidth="1"/>
    <col min="528" max="763" width="11.42578125" style="11"/>
    <col min="764" max="764" width="6.5703125" style="11" customWidth="1"/>
    <col min="765" max="765" width="83.85546875" style="11" customWidth="1"/>
    <col min="766" max="766" width="17.7109375" style="11" customWidth="1"/>
    <col min="767" max="767" width="35" style="11" customWidth="1"/>
    <col min="768" max="780" width="17.7109375" style="11" customWidth="1"/>
    <col min="781" max="781" width="15.85546875" style="11" customWidth="1"/>
    <col min="782" max="782" width="16.85546875" style="11" bestFit="1" customWidth="1"/>
    <col min="783" max="783" width="14.140625" style="11" bestFit="1" customWidth="1"/>
    <col min="784" max="1019" width="11.42578125" style="11"/>
    <col min="1020" max="1020" width="6.5703125" style="11" customWidth="1"/>
    <col min="1021" max="1021" width="83.85546875" style="11" customWidth="1"/>
    <col min="1022" max="1022" width="17.7109375" style="11" customWidth="1"/>
    <col min="1023" max="1023" width="35" style="11" customWidth="1"/>
    <col min="1024" max="1036" width="17.7109375" style="11" customWidth="1"/>
    <col min="1037" max="1037" width="15.85546875" style="11" customWidth="1"/>
    <col min="1038" max="1038" width="16.85546875" style="11" bestFit="1" customWidth="1"/>
    <col min="1039" max="1039" width="14.140625" style="11" bestFit="1" customWidth="1"/>
    <col min="1040" max="1275" width="11.42578125" style="11"/>
    <col min="1276" max="1276" width="6.5703125" style="11" customWidth="1"/>
    <col min="1277" max="1277" width="83.85546875" style="11" customWidth="1"/>
    <col min="1278" max="1278" width="17.7109375" style="11" customWidth="1"/>
    <col min="1279" max="1279" width="35" style="11" customWidth="1"/>
    <col min="1280" max="1292" width="17.7109375" style="11" customWidth="1"/>
    <col min="1293" max="1293" width="15.85546875" style="11" customWidth="1"/>
    <col min="1294" max="1294" width="16.85546875" style="11" bestFit="1" customWidth="1"/>
    <col min="1295" max="1295" width="14.140625" style="11" bestFit="1" customWidth="1"/>
    <col min="1296" max="1531" width="11.42578125" style="11"/>
    <col min="1532" max="1532" width="6.5703125" style="11" customWidth="1"/>
    <col min="1533" max="1533" width="83.85546875" style="11" customWidth="1"/>
    <col min="1534" max="1534" width="17.7109375" style="11" customWidth="1"/>
    <col min="1535" max="1535" width="35" style="11" customWidth="1"/>
    <col min="1536" max="1548" width="17.7109375" style="11" customWidth="1"/>
    <col min="1549" max="1549" width="15.85546875" style="11" customWidth="1"/>
    <col min="1550" max="1550" width="16.85546875" style="11" bestFit="1" customWidth="1"/>
    <col min="1551" max="1551" width="14.140625" style="11" bestFit="1" customWidth="1"/>
    <col min="1552" max="1787" width="11.42578125" style="11"/>
    <col min="1788" max="1788" width="6.5703125" style="11" customWidth="1"/>
    <col min="1789" max="1789" width="83.85546875" style="11" customWidth="1"/>
    <col min="1790" max="1790" width="17.7109375" style="11" customWidth="1"/>
    <col min="1791" max="1791" width="35" style="11" customWidth="1"/>
    <col min="1792" max="1804" width="17.7109375" style="11" customWidth="1"/>
    <col min="1805" max="1805" width="15.85546875" style="11" customWidth="1"/>
    <col min="1806" max="1806" width="16.85546875" style="11" bestFit="1" customWidth="1"/>
    <col min="1807" max="1807" width="14.140625" style="11" bestFit="1" customWidth="1"/>
    <col min="1808" max="2043" width="11.42578125" style="11"/>
    <col min="2044" max="2044" width="6.5703125" style="11" customWidth="1"/>
    <col min="2045" max="2045" width="83.85546875" style="11" customWidth="1"/>
    <col min="2046" max="2046" width="17.7109375" style="11" customWidth="1"/>
    <col min="2047" max="2047" width="35" style="11" customWidth="1"/>
    <col min="2048" max="2060" width="17.7109375" style="11" customWidth="1"/>
    <col min="2061" max="2061" width="15.85546875" style="11" customWidth="1"/>
    <col min="2062" max="2062" width="16.85546875" style="11" bestFit="1" customWidth="1"/>
    <col min="2063" max="2063" width="14.140625" style="11" bestFit="1" customWidth="1"/>
    <col min="2064" max="2299" width="11.42578125" style="11"/>
    <col min="2300" max="2300" width="6.5703125" style="11" customWidth="1"/>
    <col min="2301" max="2301" width="83.85546875" style="11" customWidth="1"/>
    <col min="2302" max="2302" width="17.7109375" style="11" customWidth="1"/>
    <col min="2303" max="2303" width="35" style="11" customWidth="1"/>
    <col min="2304" max="2316" width="17.7109375" style="11" customWidth="1"/>
    <col min="2317" max="2317" width="15.85546875" style="11" customWidth="1"/>
    <col min="2318" max="2318" width="16.85546875" style="11" bestFit="1" customWidth="1"/>
    <col min="2319" max="2319" width="14.140625" style="11" bestFit="1" customWidth="1"/>
    <col min="2320" max="2555" width="11.42578125" style="11"/>
    <col min="2556" max="2556" width="6.5703125" style="11" customWidth="1"/>
    <col min="2557" max="2557" width="83.85546875" style="11" customWidth="1"/>
    <col min="2558" max="2558" width="17.7109375" style="11" customWidth="1"/>
    <col min="2559" max="2559" width="35" style="11" customWidth="1"/>
    <col min="2560" max="2572" width="17.7109375" style="11" customWidth="1"/>
    <col min="2573" max="2573" width="15.85546875" style="11" customWidth="1"/>
    <col min="2574" max="2574" width="16.85546875" style="11" bestFit="1" customWidth="1"/>
    <col min="2575" max="2575" width="14.140625" style="11" bestFit="1" customWidth="1"/>
    <col min="2576" max="2811" width="11.42578125" style="11"/>
    <col min="2812" max="2812" width="6.5703125" style="11" customWidth="1"/>
    <col min="2813" max="2813" width="83.85546875" style="11" customWidth="1"/>
    <col min="2814" max="2814" width="17.7109375" style="11" customWidth="1"/>
    <col min="2815" max="2815" width="35" style="11" customWidth="1"/>
    <col min="2816" max="2828" width="17.7109375" style="11" customWidth="1"/>
    <col min="2829" max="2829" width="15.85546875" style="11" customWidth="1"/>
    <col min="2830" max="2830" width="16.85546875" style="11" bestFit="1" customWidth="1"/>
    <col min="2831" max="2831" width="14.140625" style="11" bestFit="1" customWidth="1"/>
    <col min="2832" max="3067" width="11.42578125" style="11"/>
    <col min="3068" max="3068" width="6.5703125" style="11" customWidth="1"/>
    <col min="3069" max="3069" width="83.85546875" style="11" customWidth="1"/>
    <col min="3070" max="3070" width="17.7109375" style="11" customWidth="1"/>
    <col min="3071" max="3071" width="35" style="11" customWidth="1"/>
    <col min="3072" max="3084" width="17.7109375" style="11" customWidth="1"/>
    <col min="3085" max="3085" width="15.85546875" style="11" customWidth="1"/>
    <col min="3086" max="3086" width="16.85546875" style="11" bestFit="1" customWidth="1"/>
    <col min="3087" max="3087" width="14.140625" style="11" bestFit="1" customWidth="1"/>
    <col min="3088" max="3323" width="11.42578125" style="11"/>
    <col min="3324" max="3324" width="6.5703125" style="11" customWidth="1"/>
    <col min="3325" max="3325" width="83.85546875" style="11" customWidth="1"/>
    <col min="3326" max="3326" width="17.7109375" style="11" customWidth="1"/>
    <col min="3327" max="3327" width="35" style="11" customWidth="1"/>
    <col min="3328" max="3340" width="17.7109375" style="11" customWidth="1"/>
    <col min="3341" max="3341" width="15.85546875" style="11" customWidth="1"/>
    <col min="3342" max="3342" width="16.85546875" style="11" bestFit="1" customWidth="1"/>
    <col min="3343" max="3343" width="14.140625" style="11" bestFit="1" customWidth="1"/>
    <col min="3344" max="3579" width="11.42578125" style="11"/>
    <col min="3580" max="3580" width="6.5703125" style="11" customWidth="1"/>
    <col min="3581" max="3581" width="83.85546875" style="11" customWidth="1"/>
    <col min="3582" max="3582" width="17.7109375" style="11" customWidth="1"/>
    <col min="3583" max="3583" width="35" style="11" customWidth="1"/>
    <col min="3584" max="3596" width="17.7109375" style="11" customWidth="1"/>
    <col min="3597" max="3597" width="15.85546875" style="11" customWidth="1"/>
    <col min="3598" max="3598" width="16.85546875" style="11" bestFit="1" customWidth="1"/>
    <col min="3599" max="3599" width="14.140625" style="11" bestFit="1" customWidth="1"/>
    <col min="3600" max="3835" width="11.42578125" style="11"/>
    <col min="3836" max="3836" width="6.5703125" style="11" customWidth="1"/>
    <col min="3837" max="3837" width="83.85546875" style="11" customWidth="1"/>
    <col min="3838" max="3838" width="17.7109375" style="11" customWidth="1"/>
    <col min="3839" max="3839" width="35" style="11" customWidth="1"/>
    <col min="3840" max="3852" width="17.7109375" style="11" customWidth="1"/>
    <col min="3853" max="3853" width="15.85546875" style="11" customWidth="1"/>
    <col min="3854" max="3854" width="16.85546875" style="11" bestFit="1" customWidth="1"/>
    <col min="3855" max="3855" width="14.140625" style="11" bestFit="1" customWidth="1"/>
    <col min="3856" max="4091" width="11.42578125" style="11"/>
    <col min="4092" max="4092" width="6.5703125" style="11" customWidth="1"/>
    <col min="4093" max="4093" width="83.85546875" style="11" customWidth="1"/>
    <col min="4094" max="4094" width="17.7109375" style="11" customWidth="1"/>
    <col min="4095" max="4095" width="35" style="11" customWidth="1"/>
    <col min="4096" max="4108" width="17.7109375" style="11" customWidth="1"/>
    <col min="4109" max="4109" width="15.85546875" style="11" customWidth="1"/>
    <col min="4110" max="4110" width="16.85546875" style="11" bestFit="1" customWidth="1"/>
    <col min="4111" max="4111" width="14.140625" style="11" bestFit="1" customWidth="1"/>
    <col min="4112" max="4347" width="11.42578125" style="11"/>
    <col min="4348" max="4348" width="6.5703125" style="11" customWidth="1"/>
    <col min="4349" max="4349" width="83.85546875" style="11" customWidth="1"/>
    <col min="4350" max="4350" width="17.7109375" style="11" customWidth="1"/>
    <col min="4351" max="4351" width="35" style="11" customWidth="1"/>
    <col min="4352" max="4364" width="17.7109375" style="11" customWidth="1"/>
    <col min="4365" max="4365" width="15.85546875" style="11" customWidth="1"/>
    <col min="4366" max="4366" width="16.85546875" style="11" bestFit="1" customWidth="1"/>
    <col min="4367" max="4367" width="14.140625" style="11" bestFit="1" customWidth="1"/>
    <col min="4368" max="4603" width="11.42578125" style="11"/>
    <col min="4604" max="4604" width="6.5703125" style="11" customWidth="1"/>
    <col min="4605" max="4605" width="83.85546875" style="11" customWidth="1"/>
    <col min="4606" max="4606" width="17.7109375" style="11" customWidth="1"/>
    <col min="4607" max="4607" width="35" style="11" customWidth="1"/>
    <col min="4608" max="4620" width="17.7109375" style="11" customWidth="1"/>
    <col min="4621" max="4621" width="15.85546875" style="11" customWidth="1"/>
    <col min="4622" max="4622" width="16.85546875" style="11" bestFit="1" customWidth="1"/>
    <col min="4623" max="4623" width="14.140625" style="11" bestFit="1" customWidth="1"/>
    <col min="4624" max="4859" width="11.42578125" style="11"/>
    <col min="4860" max="4860" width="6.5703125" style="11" customWidth="1"/>
    <col min="4861" max="4861" width="83.85546875" style="11" customWidth="1"/>
    <col min="4862" max="4862" width="17.7109375" style="11" customWidth="1"/>
    <col min="4863" max="4863" width="35" style="11" customWidth="1"/>
    <col min="4864" max="4876" width="17.7109375" style="11" customWidth="1"/>
    <col min="4877" max="4877" width="15.85546875" style="11" customWidth="1"/>
    <col min="4878" max="4878" width="16.85546875" style="11" bestFit="1" customWidth="1"/>
    <col min="4879" max="4879" width="14.140625" style="11" bestFit="1" customWidth="1"/>
    <col min="4880" max="5115" width="11.42578125" style="11"/>
    <col min="5116" max="5116" width="6.5703125" style="11" customWidth="1"/>
    <col min="5117" max="5117" width="83.85546875" style="11" customWidth="1"/>
    <col min="5118" max="5118" width="17.7109375" style="11" customWidth="1"/>
    <col min="5119" max="5119" width="35" style="11" customWidth="1"/>
    <col min="5120" max="5132" width="17.7109375" style="11" customWidth="1"/>
    <col min="5133" max="5133" width="15.85546875" style="11" customWidth="1"/>
    <col min="5134" max="5134" width="16.85546875" style="11" bestFit="1" customWidth="1"/>
    <col min="5135" max="5135" width="14.140625" style="11" bestFit="1" customWidth="1"/>
    <col min="5136" max="5371" width="11.42578125" style="11"/>
    <col min="5372" max="5372" width="6.5703125" style="11" customWidth="1"/>
    <col min="5373" max="5373" width="83.85546875" style="11" customWidth="1"/>
    <col min="5374" max="5374" width="17.7109375" style="11" customWidth="1"/>
    <col min="5375" max="5375" width="35" style="11" customWidth="1"/>
    <col min="5376" max="5388" width="17.7109375" style="11" customWidth="1"/>
    <col min="5389" max="5389" width="15.85546875" style="11" customWidth="1"/>
    <col min="5390" max="5390" width="16.85546875" style="11" bestFit="1" customWidth="1"/>
    <col min="5391" max="5391" width="14.140625" style="11" bestFit="1" customWidth="1"/>
    <col min="5392" max="5627" width="11.42578125" style="11"/>
    <col min="5628" max="5628" width="6.5703125" style="11" customWidth="1"/>
    <col min="5629" max="5629" width="83.85546875" style="11" customWidth="1"/>
    <col min="5630" max="5630" width="17.7109375" style="11" customWidth="1"/>
    <col min="5631" max="5631" width="35" style="11" customWidth="1"/>
    <col min="5632" max="5644" width="17.7109375" style="11" customWidth="1"/>
    <col min="5645" max="5645" width="15.85546875" style="11" customWidth="1"/>
    <col min="5646" max="5646" width="16.85546875" style="11" bestFit="1" customWidth="1"/>
    <col min="5647" max="5647" width="14.140625" style="11" bestFit="1" customWidth="1"/>
    <col min="5648" max="5883" width="11.42578125" style="11"/>
    <col min="5884" max="5884" width="6.5703125" style="11" customWidth="1"/>
    <col min="5885" max="5885" width="83.85546875" style="11" customWidth="1"/>
    <col min="5886" max="5886" width="17.7109375" style="11" customWidth="1"/>
    <col min="5887" max="5887" width="35" style="11" customWidth="1"/>
    <col min="5888" max="5900" width="17.7109375" style="11" customWidth="1"/>
    <col min="5901" max="5901" width="15.85546875" style="11" customWidth="1"/>
    <col min="5902" max="5902" width="16.85546875" style="11" bestFit="1" customWidth="1"/>
    <col min="5903" max="5903" width="14.140625" style="11" bestFit="1" customWidth="1"/>
    <col min="5904" max="6139" width="11.42578125" style="11"/>
    <col min="6140" max="6140" width="6.5703125" style="11" customWidth="1"/>
    <col min="6141" max="6141" width="83.85546875" style="11" customWidth="1"/>
    <col min="6142" max="6142" width="17.7109375" style="11" customWidth="1"/>
    <col min="6143" max="6143" width="35" style="11" customWidth="1"/>
    <col min="6144" max="6156" width="17.7109375" style="11" customWidth="1"/>
    <col min="6157" max="6157" width="15.85546875" style="11" customWidth="1"/>
    <col min="6158" max="6158" width="16.85546875" style="11" bestFit="1" customWidth="1"/>
    <col min="6159" max="6159" width="14.140625" style="11" bestFit="1" customWidth="1"/>
    <col min="6160" max="6395" width="11.42578125" style="11"/>
    <col min="6396" max="6396" width="6.5703125" style="11" customWidth="1"/>
    <col min="6397" max="6397" width="83.85546875" style="11" customWidth="1"/>
    <col min="6398" max="6398" width="17.7109375" style="11" customWidth="1"/>
    <col min="6399" max="6399" width="35" style="11" customWidth="1"/>
    <col min="6400" max="6412" width="17.7109375" style="11" customWidth="1"/>
    <col min="6413" max="6413" width="15.85546875" style="11" customWidth="1"/>
    <col min="6414" max="6414" width="16.85546875" style="11" bestFit="1" customWidth="1"/>
    <col min="6415" max="6415" width="14.140625" style="11" bestFit="1" customWidth="1"/>
    <col min="6416" max="6651" width="11.42578125" style="11"/>
    <col min="6652" max="6652" width="6.5703125" style="11" customWidth="1"/>
    <col min="6653" max="6653" width="83.85546875" style="11" customWidth="1"/>
    <col min="6654" max="6654" width="17.7109375" style="11" customWidth="1"/>
    <col min="6655" max="6655" width="35" style="11" customWidth="1"/>
    <col min="6656" max="6668" width="17.7109375" style="11" customWidth="1"/>
    <col min="6669" max="6669" width="15.85546875" style="11" customWidth="1"/>
    <col min="6670" max="6670" width="16.85546875" style="11" bestFit="1" customWidth="1"/>
    <col min="6671" max="6671" width="14.140625" style="11" bestFit="1" customWidth="1"/>
    <col min="6672" max="6907" width="11.42578125" style="11"/>
    <col min="6908" max="6908" width="6.5703125" style="11" customWidth="1"/>
    <col min="6909" max="6909" width="83.85546875" style="11" customWidth="1"/>
    <col min="6910" max="6910" width="17.7109375" style="11" customWidth="1"/>
    <col min="6911" max="6911" width="35" style="11" customWidth="1"/>
    <col min="6912" max="6924" width="17.7109375" style="11" customWidth="1"/>
    <col min="6925" max="6925" width="15.85546875" style="11" customWidth="1"/>
    <col min="6926" max="6926" width="16.85546875" style="11" bestFit="1" customWidth="1"/>
    <col min="6927" max="6927" width="14.140625" style="11" bestFit="1" customWidth="1"/>
    <col min="6928" max="7163" width="11.42578125" style="11"/>
    <col min="7164" max="7164" width="6.5703125" style="11" customWidth="1"/>
    <col min="7165" max="7165" width="83.85546875" style="11" customWidth="1"/>
    <col min="7166" max="7166" width="17.7109375" style="11" customWidth="1"/>
    <col min="7167" max="7167" width="35" style="11" customWidth="1"/>
    <col min="7168" max="7180" width="17.7109375" style="11" customWidth="1"/>
    <col min="7181" max="7181" width="15.85546875" style="11" customWidth="1"/>
    <col min="7182" max="7182" width="16.85546875" style="11" bestFit="1" customWidth="1"/>
    <col min="7183" max="7183" width="14.140625" style="11" bestFit="1" customWidth="1"/>
    <col min="7184" max="7419" width="11.42578125" style="11"/>
    <col min="7420" max="7420" width="6.5703125" style="11" customWidth="1"/>
    <col min="7421" max="7421" width="83.85546875" style="11" customWidth="1"/>
    <col min="7422" max="7422" width="17.7109375" style="11" customWidth="1"/>
    <col min="7423" max="7423" width="35" style="11" customWidth="1"/>
    <col min="7424" max="7436" width="17.7109375" style="11" customWidth="1"/>
    <col min="7437" max="7437" width="15.85546875" style="11" customWidth="1"/>
    <col min="7438" max="7438" width="16.85546875" style="11" bestFit="1" customWidth="1"/>
    <col min="7439" max="7439" width="14.140625" style="11" bestFit="1" customWidth="1"/>
    <col min="7440" max="7675" width="11.42578125" style="11"/>
    <col min="7676" max="7676" width="6.5703125" style="11" customWidth="1"/>
    <col min="7677" max="7677" width="83.85546875" style="11" customWidth="1"/>
    <col min="7678" max="7678" width="17.7109375" style="11" customWidth="1"/>
    <col min="7679" max="7679" width="35" style="11" customWidth="1"/>
    <col min="7680" max="7692" width="17.7109375" style="11" customWidth="1"/>
    <col min="7693" max="7693" width="15.85546875" style="11" customWidth="1"/>
    <col min="7694" max="7694" width="16.85546875" style="11" bestFit="1" customWidth="1"/>
    <col min="7695" max="7695" width="14.140625" style="11" bestFit="1" customWidth="1"/>
    <col min="7696" max="7931" width="11.42578125" style="11"/>
    <col min="7932" max="7932" width="6.5703125" style="11" customWidth="1"/>
    <col min="7933" max="7933" width="83.85546875" style="11" customWidth="1"/>
    <col min="7934" max="7934" width="17.7109375" style="11" customWidth="1"/>
    <col min="7935" max="7935" width="35" style="11" customWidth="1"/>
    <col min="7936" max="7948" width="17.7109375" style="11" customWidth="1"/>
    <col min="7949" max="7949" width="15.85546875" style="11" customWidth="1"/>
    <col min="7950" max="7950" width="16.85546875" style="11" bestFit="1" customWidth="1"/>
    <col min="7951" max="7951" width="14.140625" style="11" bestFit="1" customWidth="1"/>
    <col min="7952" max="8187" width="11.42578125" style="11"/>
    <col min="8188" max="8188" width="6.5703125" style="11" customWidth="1"/>
    <col min="8189" max="8189" width="83.85546875" style="11" customWidth="1"/>
    <col min="8190" max="8190" width="17.7109375" style="11" customWidth="1"/>
    <col min="8191" max="8191" width="35" style="11" customWidth="1"/>
    <col min="8192" max="8204" width="17.7109375" style="11" customWidth="1"/>
    <col min="8205" max="8205" width="15.85546875" style="11" customWidth="1"/>
    <col min="8206" max="8206" width="16.85546875" style="11" bestFit="1" customWidth="1"/>
    <col min="8207" max="8207" width="14.140625" style="11" bestFit="1" customWidth="1"/>
    <col min="8208" max="8443" width="11.42578125" style="11"/>
    <col min="8444" max="8444" width="6.5703125" style="11" customWidth="1"/>
    <col min="8445" max="8445" width="83.85546875" style="11" customWidth="1"/>
    <col min="8446" max="8446" width="17.7109375" style="11" customWidth="1"/>
    <col min="8447" max="8447" width="35" style="11" customWidth="1"/>
    <col min="8448" max="8460" width="17.7109375" style="11" customWidth="1"/>
    <col min="8461" max="8461" width="15.85546875" style="11" customWidth="1"/>
    <col min="8462" max="8462" width="16.85546875" style="11" bestFit="1" customWidth="1"/>
    <col min="8463" max="8463" width="14.140625" style="11" bestFit="1" customWidth="1"/>
    <col min="8464" max="8699" width="11.42578125" style="11"/>
    <col min="8700" max="8700" width="6.5703125" style="11" customWidth="1"/>
    <col min="8701" max="8701" width="83.85546875" style="11" customWidth="1"/>
    <col min="8702" max="8702" width="17.7109375" style="11" customWidth="1"/>
    <col min="8703" max="8703" width="35" style="11" customWidth="1"/>
    <col min="8704" max="8716" width="17.7109375" style="11" customWidth="1"/>
    <col min="8717" max="8717" width="15.85546875" style="11" customWidth="1"/>
    <col min="8718" max="8718" width="16.85546875" style="11" bestFit="1" customWidth="1"/>
    <col min="8719" max="8719" width="14.140625" style="11" bestFit="1" customWidth="1"/>
    <col min="8720" max="8955" width="11.42578125" style="11"/>
    <col min="8956" max="8956" width="6.5703125" style="11" customWidth="1"/>
    <col min="8957" max="8957" width="83.85546875" style="11" customWidth="1"/>
    <col min="8958" max="8958" width="17.7109375" style="11" customWidth="1"/>
    <col min="8959" max="8959" width="35" style="11" customWidth="1"/>
    <col min="8960" max="8972" width="17.7109375" style="11" customWidth="1"/>
    <col min="8973" max="8973" width="15.85546875" style="11" customWidth="1"/>
    <col min="8974" max="8974" width="16.85546875" style="11" bestFit="1" customWidth="1"/>
    <col min="8975" max="8975" width="14.140625" style="11" bestFit="1" customWidth="1"/>
    <col min="8976" max="9211" width="11.42578125" style="11"/>
    <col min="9212" max="9212" width="6.5703125" style="11" customWidth="1"/>
    <col min="9213" max="9213" width="83.85546875" style="11" customWidth="1"/>
    <col min="9214" max="9214" width="17.7109375" style="11" customWidth="1"/>
    <col min="9215" max="9215" width="35" style="11" customWidth="1"/>
    <col min="9216" max="9228" width="17.7109375" style="11" customWidth="1"/>
    <col min="9229" max="9229" width="15.85546875" style="11" customWidth="1"/>
    <col min="9230" max="9230" width="16.85546875" style="11" bestFit="1" customWidth="1"/>
    <col min="9231" max="9231" width="14.140625" style="11" bestFit="1" customWidth="1"/>
    <col min="9232" max="9467" width="11.42578125" style="11"/>
    <col min="9468" max="9468" width="6.5703125" style="11" customWidth="1"/>
    <col min="9469" max="9469" width="83.85546875" style="11" customWidth="1"/>
    <col min="9470" max="9470" width="17.7109375" style="11" customWidth="1"/>
    <col min="9471" max="9471" width="35" style="11" customWidth="1"/>
    <col min="9472" max="9484" width="17.7109375" style="11" customWidth="1"/>
    <col min="9485" max="9485" width="15.85546875" style="11" customWidth="1"/>
    <col min="9486" max="9486" width="16.85546875" style="11" bestFit="1" customWidth="1"/>
    <col min="9487" max="9487" width="14.140625" style="11" bestFit="1" customWidth="1"/>
    <col min="9488" max="9723" width="11.42578125" style="11"/>
    <col min="9724" max="9724" width="6.5703125" style="11" customWidth="1"/>
    <col min="9725" max="9725" width="83.85546875" style="11" customWidth="1"/>
    <col min="9726" max="9726" width="17.7109375" style="11" customWidth="1"/>
    <col min="9727" max="9727" width="35" style="11" customWidth="1"/>
    <col min="9728" max="9740" width="17.7109375" style="11" customWidth="1"/>
    <col min="9741" max="9741" width="15.85546875" style="11" customWidth="1"/>
    <col min="9742" max="9742" width="16.85546875" style="11" bestFit="1" customWidth="1"/>
    <col min="9743" max="9743" width="14.140625" style="11" bestFit="1" customWidth="1"/>
    <col min="9744" max="9979" width="11.42578125" style="11"/>
    <col min="9980" max="9980" width="6.5703125" style="11" customWidth="1"/>
    <col min="9981" max="9981" width="83.85546875" style="11" customWidth="1"/>
    <col min="9982" max="9982" width="17.7109375" style="11" customWidth="1"/>
    <col min="9983" max="9983" width="35" style="11" customWidth="1"/>
    <col min="9984" max="9996" width="17.7109375" style="11" customWidth="1"/>
    <col min="9997" max="9997" width="15.85546875" style="11" customWidth="1"/>
    <col min="9998" max="9998" width="16.85546875" style="11" bestFit="1" customWidth="1"/>
    <col min="9999" max="9999" width="14.140625" style="11" bestFit="1" customWidth="1"/>
    <col min="10000" max="10235" width="11.42578125" style="11"/>
    <col min="10236" max="10236" width="6.5703125" style="11" customWidth="1"/>
    <col min="10237" max="10237" width="83.85546875" style="11" customWidth="1"/>
    <col min="10238" max="10238" width="17.7109375" style="11" customWidth="1"/>
    <col min="10239" max="10239" width="35" style="11" customWidth="1"/>
    <col min="10240" max="10252" width="17.7109375" style="11" customWidth="1"/>
    <col min="10253" max="10253" width="15.85546875" style="11" customWidth="1"/>
    <col min="10254" max="10254" width="16.85546875" style="11" bestFit="1" customWidth="1"/>
    <col min="10255" max="10255" width="14.140625" style="11" bestFit="1" customWidth="1"/>
    <col min="10256" max="10491" width="11.42578125" style="11"/>
    <col min="10492" max="10492" width="6.5703125" style="11" customWidth="1"/>
    <col min="10493" max="10493" width="83.85546875" style="11" customWidth="1"/>
    <col min="10494" max="10494" width="17.7109375" style="11" customWidth="1"/>
    <col min="10495" max="10495" width="35" style="11" customWidth="1"/>
    <col min="10496" max="10508" width="17.7109375" style="11" customWidth="1"/>
    <col min="10509" max="10509" width="15.85546875" style="11" customWidth="1"/>
    <col min="10510" max="10510" width="16.85546875" style="11" bestFit="1" customWidth="1"/>
    <col min="10511" max="10511" width="14.140625" style="11" bestFit="1" customWidth="1"/>
    <col min="10512" max="10747" width="11.42578125" style="11"/>
    <col min="10748" max="10748" width="6.5703125" style="11" customWidth="1"/>
    <col min="10749" max="10749" width="83.85546875" style="11" customWidth="1"/>
    <col min="10750" max="10750" width="17.7109375" style="11" customWidth="1"/>
    <col min="10751" max="10751" width="35" style="11" customWidth="1"/>
    <col min="10752" max="10764" width="17.7109375" style="11" customWidth="1"/>
    <col min="10765" max="10765" width="15.85546875" style="11" customWidth="1"/>
    <col min="10766" max="10766" width="16.85546875" style="11" bestFit="1" customWidth="1"/>
    <col min="10767" max="10767" width="14.140625" style="11" bestFit="1" customWidth="1"/>
    <col min="10768" max="11003" width="11.42578125" style="11"/>
    <col min="11004" max="11004" width="6.5703125" style="11" customWidth="1"/>
    <col min="11005" max="11005" width="83.85546875" style="11" customWidth="1"/>
    <col min="11006" max="11006" width="17.7109375" style="11" customWidth="1"/>
    <col min="11007" max="11007" width="35" style="11" customWidth="1"/>
    <col min="11008" max="11020" width="17.7109375" style="11" customWidth="1"/>
    <col min="11021" max="11021" width="15.85546875" style="11" customWidth="1"/>
    <col min="11022" max="11022" width="16.85546875" style="11" bestFit="1" customWidth="1"/>
    <col min="11023" max="11023" width="14.140625" style="11" bestFit="1" customWidth="1"/>
    <col min="11024" max="11259" width="11.42578125" style="11"/>
    <col min="11260" max="11260" width="6.5703125" style="11" customWidth="1"/>
    <col min="11261" max="11261" width="83.85546875" style="11" customWidth="1"/>
    <col min="11262" max="11262" width="17.7109375" style="11" customWidth="1"/>
    <col min="11263" max="11263" width="35" style="11" customWidth="1"/>
    <col min="11264" max="11276" width="17.7109375" style="11" customWidth="1"/>
    <col min="11277" max="11277" width="15.85546875" style="11" customWidth="1"/>
    <col min="11278" max="11278" width="16.85546875" style="11" bestFit="1" customWidth="1"/>
    <col min="11279" max="11279" width="14.140625" style="11" bestFit="1" customWidth="1"/>
    <col min="11280" max="11515" width="11.42578125" style="11"/>
    <col min="11516" max="11516" width="6.5703125" style="11" customWidth="1"/>
    <col min="11517" max="11517" width="83.85546875" style="11" customWidth="1"/>
    <col min="11518" max="11518" width="17.7109375" style="11" customWidth="1"/>
    <col min="11519" max="11519" width="35" style="11" customWidth="1"/>
    <col min="11520" max="11532" width="17.7109375" style="11" customWidth="1"/>
    <col min="11533" max="11533" width="15.85546875" style="11" customWidth="1"/>
    <col min="11534" max="11534" width="16.85546875" style="11" bestFit="1" customWidth="1"/>
    <col min="11535" max="11535" width="14.140625" style="11" bestFit="1" customWidth="1"/>
    <col min="11536" max="11771" width="11.42578125" style="11"/>
    <col min="11772" max="11772" width="6.5703125" style="11" customWidth="1"/>
    <col min="11773" max="11773" width="83.85546875" style="11" customWidth="1"/>
    <col min="11774" max="11774" width="17.7109375" style="11" customWidth="1"/>
    <col min="11775" max="11775" width="35" style="11" customWidth="1"/>
    <col min="11776" max="11788" width="17.7109375" style="11" customWidth="1"/>
    <col min="11789" max="11789" width="15.85546875" style="11" customWidth="1"/>
    <col min="11790" max="11790" width="16.85546875" style="11" bestFit="1" customWidth="1"/>
    <col min="11791" max="11791" width="14.140625" style="11" bestFit="1" customWidth="1"/>
    <col min="11792" max="12027" width="11.42578125" style="11"/>
    <col min="12028" max="12028" width="6.5703125" style="11" customWidth="1"/>
    <col min="12029" max="12029" width="83.85546875" style="11" customWidth="1"/>
    <col min="12030" max="12030" width="17.7109375" style="11" customWidth="1"/>
    <col min="12031" max="12031" width="35" style="11" customWidth="1"/>
    <col min="12032" max="12044" width="17.7109375" style="11" customWidth="1"/>
    <col min="12045" max="12045" width="15.85546875" style="11" customWidth="1"/>
    <col min="12046" max="12046" width="16.85546875" style="11" bestFit="1" customWidth="1"/>
    <col min="12047" max="12047" width="14.140625" style="11" bestFit="1" customWidth="1"/>
    <col min="12048" max="12283" width="11.42578125" style="11"/>
    <col min="12284" max="12284" width="6.5703125" style="11" customWidth="1"/>
    <col min="12285" max="12285" width="83.85546875" style="11" customWidth="1"/>
    <col min="12286" max="12286" width="17.7109375" style="11" customWidth="1"/>
    <col min="12287" max="12287" width="35" style="11" customWidth="1"/>
    <col min="12288" max="12300" width="17.7109375" style="11" customWidth="1"/>
    <col min="12301" max="12301" width="15.85546875" style="11" customWidth="1"/>
    <col min="12302" max="12302" width="16.85546875" style="11" bestFit="1" customWidth="1"/>
    <col min="12303" max="12303" width="14.140625" style="11" bestFit="1" customWidth="1"/>
    <col min="12304" max="12539" width="11.42578125" style="11"/>
    <col min="12540" max="12540" width="6.5703125" style="11" customWidth="1"/>
    <col min="12541" max="12541" width="83.85546875" style="11" customWidth="1"/>
    <col min="12542" max="12542" width="17.7109375" style="11" customWidth="1"/>
    <col min="12543" max="12543" width="35" style="11" customWidth="1"/>
    <col min="12544" max="12556" width="17.7109375" style="11" customWidth="1"/>
    <col min="12557" max="12557" width="15.85546875" style="11" customWidth="1"/>
    <col min="12558" max="12558" width="16.85546875" style="11" bestFit="1" customWidth="1"/>
    <col min="12559" max="12559" width="14.140625" style="11" bestFit="1" customWidth="1"/>
    <col min="12560" max="12795" width="11.42578125" style="11"/>
    <col min="12796" max="12796" width="6.5703125" style="11" customWidth="1"/>
    <col min="12797" max="12797" width="83.85546875" style="11" customWidth="1"/>
    <col min="12798" max="12798" width="17.7109375" style="11" customWidth="1"/>
    <col min="12799" max="12799" width="35" style="11" customWidth="1"/>
    <col min="12800" max="12812" width="17.7109375" style="11" customWidth="1"/>
    <col min="12813" max="12813" width="15.85546875" style="11" customWidth="1"/>
    <col min="12814" max="12814" width="16.85546875" style="11" bestFit="1" customWidth="1"/>
    <col min="12815" max="12815" width="14.140625" style="11" bestFit="1" customWidth="1"/>
    <col min="12816" max="13051" width="11.42578125" style="11"/>
    <col min="13052" max="13052" width="6.5703125" style="11" customWidth="1"/>
    <col min="13053" max="13053" width="83.85546875" style="11" customWidth="1"/>
    <col min="13054" max="13054" width="17.7109375" style="11" customWidth="1"/>
    <col min="13055" max="13055" width="35" style="11" customWidth="1"/>
    <col min="13056" max="13068" width="17.7109375" style="11" customWidth="1"/>
    <col min="13069" max="13069" width="15.85546875" style="11" customWidth="1"/>
    <col min="13070" max="13070" width="16.85546875" style="11" bestFit="1" customWidth="1"/>
    <col min="13071" max="13071" width="14.140625" style="11" bestFit="1" customWidth="1"/>
    <col min="13072" max="13307" width="11.42578125" style="11"/>
    <col min="13308" max="13308" width="6.5703125" style="11" customWidth="1"/>
    <col min="13309" max="13309" width="83.85546875" style="11" customWidth="1"/>
    <col min="13310" max="13310" width="17.7109375" style="11" customWidth="1"/>
    <col min="13311" max="13311" width="35" style="11" customWidth="1"/>
    <col min="13312" max="13324" width="17.7109375" style="11" customWidth="1"/>
    <col min="13325" max="13325" width="15.85546875" style="11" customWidth="1"/>
    <col min="13326" max="13326" width="16.85546875" style="11" bestFit="1" customWidth="1"/>
    <col min="13327" max="13327" width="14.140625" style="11" bestFit="1" customWidth="1"/>
    <col min="13328" max="13563" width="11.42578125" style="11"/>
    <col min="13564" max="13564" width="6.5703125" style="11" customWidth="1"/>
    <col min="13565" max="13565" width="83.85546875" style="11" customWidth="1"/>
    <col min="13566" max="13566" width="17.7109375" style="11" customWidth="1"/>
    <col min="13567" max="13567" width="35" style="11" customWidth="1"/>
    <col min="13568" max="13580" width="17.7109375" style="11" customWidth="1"/>
    <col min="13581" max="13581" width="15.85546875" style="11" customWidth="1"/>
    <col min="13582" max="13582" width="16.85546875" style="11" bestFit="1" customWidth="1"/>
    <col min="13583" max="13583" width="14.140625" style="11" bestFit="1" customWidth="1"/>
    <col min="13584" max="13819" width="11.42578125" style="11"/>
    <col min="13820" max="13820" width="6.5703125" style="11" customWidth="1"/>
    <col min="13821" max="13821" width="83.85546875" style="11" customWidth="1"/>
    <col min="13822" max="13822" width="17.7109375" style="11" customWidth="1"/>
    <col min="13823" max="13823" width="35" style="11" customWidth="1"/>
    <col min="13824" max="13836" width="17.7109375" style="11" customWidth="1"/>
    <col min="13837" max="13837" width="15.85546875" style="11" customWidth="1"/>
    <col min="13838" max="13838" width="16.85546875" style="11" bestFit="1" customWidth="1"/>
    <col min="13839" max="13839" width="14.140625" style="11" bestFit="1" customWidth="1"/>
    <col min="13840" max="14075" width="11.42578125" style="11"/>
    <col min="14076" max="14076" width="6.5703125" style="11" customWidth="1"/>
    <col min="14077" max="14077" width="83.85546875" style="11" customWidth="1"/>
    <col min="14078" max="14078" width="17.7109375" style="11" customWidth="1"/>
    <col min="14079" max="14079" width="35" style="11" customWidth="1"/>
    <col min="14080" max="14092" width="17.7109375" style="11" customWidth="1"/>
    <col min="14093" max="14093" width="15.85546875" style="11" customWidth="1"/>
    <col min="14094" max="14094" width="16.85546875" style="11" bestFit="1" customWidth="1"/>
    <col min="14095" max="14095" width="14.140625" style="11" bestFit="1" customWidth="1"/>
    <col min="14096" max="14331" width="11.42578125" style="11"/>
    <col min="14332" max="14332" width="6.5703125" style="11" customWidth="1"/>
    <col min="14333" max="14333" width="83.85546875" style="11" customWidth="1"/>
    <col min="14334" max="14334" width="17.7109375" style="11" customWidth="1"/>
    <col min="14335" max="14335" width="35" style="11" customWidth="1"/>
    <col min="14336" max="14348" width="17.7109375" style="11" customWidth="1"/>
    <col min="14349" max="14349" width="15.85546875" style="11" customWidth="1"/>
    <col min="14350" max="14350" width="16.85546875" style="11" bestFit="1" customWidth="1"/>
    <col min="14351" max="14351" width="14.140625" style="11" bestFit="1" customWidth="1"/>
    <col min="14352" max="14587" width="11.42578125" style="11"/>
    <col min="14588" max="14588" width="6.5703125" style="11" customWidth="1"/>
    <col min="14589" max="14589" width="83.85546875" style="11" customWidth="1"/>
    <col min="14590" max="14590" width="17.7109375" style="11" customWidth="1"/>
    <col min="14591" max="14591" width="35" style="11" customWidth="1"/>
    <col min="14592" max="14604" width="17.7109375" style="11" customWidth="1"/>
    <col min="14605" max="14605" width="15.85546875" style="11" customWidth="1"/>
    <col min="14606" max="14606" width="16.85546875" style="11" bestFit="1" customWidth="1"/>
    <col min="14607" max="14607" width="14.140625" style="11" bestFit="1" customWidth="1"/>
    <col min="14608" max="14843" width="11.42578125" style="11"/>
    <col min="14844" max="14844" width="6.5703125" style="11" customWidth="1"/>
    <col min="14845" max="14845" width="83.85546875" style="11" customWidth="1"/>
    <col min="14846" max="14846" width="17.7109375" style="11" customWidth="1"/>
    <col min="14847" max="14847" width="35" style="11" customWidth="1"/>
    <col min="14848" max="14860" width="17.7109375" style="11" customWidth="1"/>
    <col min="14861" max="14861" width="15.85546875" style="11" customWidth="1"/>
    <col min="14862" max="14862" width="16.85546875" style="11" bestFit="1" customWidth="1"/>
    <col min="14863" max="14863" width="14.140625" style="11" bestFit="1" customWidth="1"/>
    <col min="14864" max="15099" width="11.42578125" style="11"/>
    <col min="15100" max="15100" width="6.5703125" style="11" customWidth="1"/>
    <col min="15101" max="15101" width="83.85546875" style="11" customWidth="1"/>
    <col min="15102" max="15102" width="17.7109375" style="11" customWidth="1"/>
    <col min="15103" max="15103" width="35" style="11" customWidth="1"/>
    <col min="15104" max="15116" width="17.7109375" style="11" customWidth="1"/>
    <col min="15117" max="15117" width="15.85546875" style="11" customWidth="1"/>
    <col min="15118" max="15118" width="16.85546875" style="11" bestFit="1" customWidth="1"/>
    <col min="15119" max="15119" width="14.140625" style="11" bestFit="1" customWidth="1"/>
    <col min="15120" max="15355" width="11.42578125" style="11"/>
    <col min="15356" max="15356" width="6.5703125" style="11" customWidth="1"/>
    <col min="15357" max="15357" width="83.85546875" style="11" customWidth="1"/>
    <col min="15358" max="15358" width="17.7109375" style="11" customWidth="1"/>
    <col min="15359" max="15359" width="35" style="11" customWidth="1"/>
    <col min="15360" max="15372" width="17.7109375" style="11" customWidth="1"/>
    <col min="15373" max="15373" width="15.85546875" style="11" customWidth="1"/>
    <col min="15374" max="15374" width="16.85546875" style="11" bestFit="1" customWidth="1"/>
    <col min="15375" max="15375" width="14.140625" style="11" bestFit="1" customWidth="1"/>
    <col min="15376" max="15611" width="11.42578125" style="11"/>
    <col min="15612" max="15612" width="6.5703125" style="11" customWidth="1"/>
    <col min="15613" max="15613" width="83.85546875" style="11" customWidth="1"/>
    <col min="15614" max="15614" width="17.7109375" style="11" customWidth="1"/>
    <col min="15615" max="15615" width="35" style="11" customWidth="1"/>
    <col min="15616" max="15628" width="17.7109375" style="11" customWidth="1"/>
    <col min="15629" max="15629" width="15.85546875" style="11" customWidth="1"/>
    <col min="15630" max="15630" width="16.85546875" style="11" bestFit="1" customWidth="1"/>
    <col min="15631" max="15631" width="14.140625" style="11" bestFit="1" customWidth="1"/>
    <col min="15632" max="15867" width="11.42578125" style="11"/>
    <col min="15868" max="15868" width="6.5703125" style="11" customWidth="1"/>
    <col min="15869" max="15869" width="83.85546875" style="11" customWidth="1"/>
    <col min="15870" max="15870" width="17.7109375" style="11" customWidth="1"/>
    <col min="15871" max="15871" width="35" style="11" customWidth="1"/>
    <col min="15872" max="15884" width="17.7109375" style="11" customWidth="1"/>
    <col min="15885" max="15885" width="15.85546875" style="11" customWidth="1"/>
    <col min="15886" max="15886" width="16.85546875" style="11" bestFit="1" customWidth="1"/>
    <col min="15887" max="15887" width="14.140625" style="11" bestFit="1" customWidth="1"/>
    <col min="15888" max="16123" width="11.42578125" style="11"/>
    <col min="16124" max="16124" width="6.5703125" style="11" customWidth="1"/>
    <col min="16125" max="16125" width="83.85546875" style="11" customWidth="1"/>
    <col min="16126" max="16126" width="17.7109375" style="11" customWidth="1"/>
    <col min="16127" max="16127" width="35" style="11" customWidth="1"/>
    <col min="16128" max="16140" width="17.7109375" style="11" customWidth="1"/>
    <col min="16141" max="16141" width="15.85546875" style="11" customWidth="1"/>
    <col min="16142" max="16142" width="16.85546875" style="11" bestFit="1" customWidth="1"/>
    <col min="16143" max="16143" width="14.140625" style="11" bestFit="1" customWidth="1"/>
    <col min="16144" max="16384" width="11.42578125" style="11"/>
  </cols>
  <sheetData>
    <row r="1" spans="1:15" x14ac:dyDescent="0.2">
      <c r="C1" s="1"/>
    </row>
    <row r="2" spans="1:15" x14ac:dyDescent="0.2">
      <c r="C2" s="1"/>
    </row>
    <row r="3" spans="1:15" x14ac:dyDescent="0.2">
      <c r="D3" s="12"/>
    </row>
    <row r="4" spans="1:15" x14ac:dyDescent="0.2"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</row>
    <row r="5" spans="1:15" s="14" customFormat="1" ht="15" customHeight="1" x14ac:dyDescent="0.2">
      <c r="A5" s="24" t="s">
        <v>151</v>
      </c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</row>
    <row r="6" spans="1:15" s="15" customFormat="1" ht="15" x14ac:dyDescent="0.25">
      <c r="A6" s="25"/>
      <c r="B6" s="25"/>
      <c r="C6" s="22" t="s">
        <v>150</v>
      </c>
      <c r="D6" s="22" t="s">
        <v>0</v>
      </c>
      <c r="E6" s="22" t="s">
        <v>1</v>
      </c>
      <c r="F6" s="22" t="s">
        <v>2</v>
      </c>
      <c r="G6" s="22" t="s">
        <v>3</v>
      </c>
      <c r="H6" s="22" t="s">
        <v>4</v>
      </c>
      <c r="I6" s="22" t="s">
        <v>5</v>
      </c>
      <c r="J6" s="22" t="s">
        <v>6</v>
      </c>
      <c r="K6" s="22" t="s">
        <v>7</v>
      </c>
      <c r="L6" s="22" t="s">
        <v>8</v>
      </c>
      <c r="M6" s="22" t="s">
        <v>9</v>
      </c>
      <c r="N6" s="22" t="s">
        <v>10</v>
      </c>
      <c r="O6" s="22" t="s">
        <v>11</v>
      </c>
    </row>
    <row r="7" spans="1:15" s="15" customFormat="1" ht="15" x14ac:dyDescent="0.25">
      <c r="A7" s="26"/>
      <c r="B7" s="26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</row>
    <row r="8" spans="1:15" s="16" customFormat="1" ht="15" x14ac:dyDescent="0.25">
      <c r="A8" s="6"/>
      <c r="B8" s="5" t="s">
        <v>12</v>
      </c>
      <c r="C8" s="10">
        <f>C9+C31+C34+C66+C75+C93</f>
        <v>7335743559</v>
      </c>
      <c r="D8" s="10">
        <f t="shared" ref="D8:O8" si="0">D9+D31+D34+D66+D75+D93</f>
        <v>216770990</v>
      </c>
      <c r="E8" s="10">
        <f t="shared" si="0"/>
        <v>685652385</v>
      </c>
      <c r="F8" s="10">
        <f t="shared" si="0"/>
        <v>639235978</v>
      </c>
      <c r="G8" s="10">
        <f t="shared" si="0"/>
        <v>577253158</v>
      </c>
      <c r="H8" s="10">
        <f t="shared" si="0"/>
        <v>588231755</v>
      </c>
      <c r="I8" s="10">
        <f t="shared" si="0"/>
        <v>591593856</v>
      </c>
      <c r="J8" s="10">
        <f t="shared" si="0"/>
        <v>592513695</v>
      </c>
      <c r="K8" s="10">
        <f t="shared" si="0"/>
        <v>583540130</v>
      </c>
      <c r="L8" s="10">
        <f t="shared" si="0"/>
        <v>555803531</v>
      </c>
      <c r="M8" s="10">
        <f t="shared" si="0"/>
        <v>558561922</v>
      </c>
      <c r="N8" s="10">
        <f t="shared" si="0"/>
        <v>724818854</v>
      </c>
      <c r="O8" s="10">
        <f t="shared" si="0"/>
        <v>1021767305</v>
      </c>
    </row>
    <row r="9" spans="1:15" s="16" customFormat="1" ht="15" x14ac:dyDescent="0.25">
      <c r="A9" s="6">
        <v>1</v>
      </c>
      <c r="B9" s="6" t="s">
        <v>13</v>
      </c>
      <c r="C9" s="10">
        <f>C10+C13+C20</f>
        <v>1221492028</v>
      </c>
      <c r="D9" s="10">
        <f t="shared" ref="D9:O9" si="1">D10+D13+D20</f>
        <v>136219514</v>
      </c>
      <c r="E9" s="10">
        <f t="shared" si="1"/>
        <v>119375692</v>
      </c>
      <c r="F9" s="10">
        <f t="shared" si="1"/>
        <v>91900579</v>
      </c>
      <c r="G9" s="10">
        <f t="shared" si="1"/>
        <v>44325092</v>
      </c>
      <c r="H9" s="10">
        <f t="shared" si="1"/>
        <v>52285327</v>
      </c>
      <c r="I9" s="10">
        <f t="shared" si="1"/>
        <v>59947444</v>
      </c>
      <c r="J9" s="10">
        <f t="shared" si="1"/>
        <v>52673213</v>
      </c>
      <c r="K9" s="10">
        <f t="shared" si="1"/>
        <v>55602252</v>
      </c>
      <c r="L9" s="10">
        <f t="shared" si="1"/>
        <v>42468186</v>
      </c>
      <c r="M9" s="10">
        <f t="shared" si="1"/>
        <v>43317575</v>
      </c>
      <c r="N9" s="10">
        <f t="shared" si="1"/>
        <v>179200868</v>
      </c>
      <c r="O9" s="10">
        <f t="shared" si="1"/>
        <v>344176286</v>
      </c>
    </row>
    <row r="10" spans="1:15" s="17" customFormat="1" x14ac:dyDescent="0.2">
      <c r="A10" s="18">
        <v>1.1000000000000001</v>
      </c>
      <c r="B10" s="4" t="s">
        <v>14</v>
      </c>
      <c r="C10" s="2">
        <f>C11+C12</f>
        <v>52083140</v>
      </c>
      <c r="D10" s="2">
        <f>D11+D12</f>
        <v>3138846</v>
      </c>
      <c r="E10" s="2">
        <f t="shared" ref="E10:N10" si="2">E11+E12</f>
        <v>4344251</v>
      </c>
      <c r="F10" s="2">
        <f t="shared" si="2"/>
        <v>3466656</v>
      </c>
      <c r="G10" s="2">
        <f t="shared" si="2"/>
        <v>5002111</v>
      </c>
      <c r="H10" s="2">
        <f t="shared" si="2"/>
        <v>5041464</v>
      </c>
      <c r="I10" s="2">
        <f t="shared" si="2"/>
        <v>4127407</v>
      </c>
      <c r="J10" s="2">
        <f t="shared" si="2"/>
        <v>3696437</v>
      </c>
      <c r="K10" s="2">
        <f t="shared" si="2"/>
        <v>4626584</v>
      </c>
      <c r="L10" s="2">
        <f t="shared" si="2"/>
        <v>4392007</v>
      </c>
      <c r="M10" s="2">
        <f t="shared" si="2"/>
        <v>5045719</v>
      </c>
      <c r="N10" s="2">
        <f t="shared" si="2"/>
        <v>5174635</v>
      </c>
      <c r="O10" s="2">
        <f>O11+O12</f>
        <v>4027023</v>
      </c>
    </row>
    <row r="11" spans="1:15" s="17" customFormat="1" x14ac:dyDescent="0.2">
      <c r="A11" s="3" t="s">
        <v>15</v>
      </c>
      <c r="B11" s="4" t="s">
        <v>16</v>
      </c>
      <c r="C11" s="2">
        <v>15624419</v>
      </c>
      <c r="D11" s="2">
        <v>482032</v>
      </c>
      <c r="E11" s="2">
        <v>1623257</v>
      </c>
      <c r="F11" s="2">
        <v>833990</v>
      </c>
      <c r="G11" s="2">
        <v>2045001</v>
      </c>
      <c r="H11" s="2">
        <v>1820078</v>
      </c>
      <c r="I11" s="2">
        <v>903051</v>
      </c>
      <c r="J11" s="2">
        <v>505512</v>
      </c>
      <c r="K11" s="2">
        <v>1315444</v>
      </c>
      <c r="L11" s="2">
        <v>982416</v>
      </c>
      <c r="M11" s="2">
        <v>1936125</v>
      </c>
      <c r="N11" s="2">
        <v>1294939</v>
      </c>
      <c r="O11" s="2">
        <v>1882574</v>
      </c>
    </row>
    <row r="12" spans="1:15" s="17" customFormat="1" x14ac:dyDescent="0.2">
      <c r="A12" s="3" t="s">
        <v>17</v>
      </c>
      <c r="B12" s="4" t="s">
        <v>18</v>
      </c>
      <c r="C12" s="2">
        <v>36458721</v>
      </c>
      <c r="D12" s="2">
        <v>2656814</v>
      </c>
      <c r="E12" s="2">
        <v>2720994</v>
      </c>
      <c r="F12" s="2">
        <v>2632666</v>
      </c>
      <c r="G12" s="2">
        <v>2957110</v>
      </c>
      <c r="H12" s="2">
        <v>3221386</v>
      </c>
      <c r="I12" s="2">
        <v>3224356</v>
      </c>
      <c r="J12" s="2">
        <v>3190925</v>
      </c>
      <c r="K12" s="2">
        <v>3311140</v>
      </c>
      <c r="L12" s="2">
        <v>3409591</v>
      </c>
      <c r="M12" s="2">
        <v>3109594</v>
      </c>
      <c r="N12" s="2">
        <v>3879696</v>
      </c>
      <c r="O12" s="2">
        <v>2144449</v>
      </c>
    </row>
    <row r="13" spans="1:15" s="17" customFormat="1" x14ac:dyDescent="0.2">
      <c r="A13" s="18">
        <v>1.2</v>
      </c>
      <c r="B13" s="4" t="s">
        <v>19</v>
      </c>
      <c r="C13" s="2">
        <f>C14+C15</f>
        <v>1102118877</v>
      </c>
      <c r="D13" s="2">
        <f t="shared" ref="D13:O13" si="3">D14+D15</f>
        <v>127716181</v>
      </c>
      <c r="E13" s="2">
        <f t="shared" si="3"/>
        <v>108734017</v>
      </c>
      <c r="F13" s="2">
        <f t="shared" si="3"/>
        <v>82422450</v>
      </c>
      <c r="G13" s="2">
        <f t="shared" si="3"/>
        <v>35369509</v>
      </c>
      <c r="H13" s="2">
        <f t="shared" si="3"/>
        <v>41413259</v>
      </c>
      <c r="I13" s="2">
        <f t="shared" si="3"/>
        <v>50915173</v>
      </c>
      <c r="J13" s="2">
        <f t="shared" si="3"/>
        <v>44053212</v>
      </c>
      <c r="K13" s="2">
        <f t="shared" si="3"/>
        <v>46488690</v>
      </c>
      <c r="L13" s="2">
        <f t="shared" si="3"/>
        <v>34442029</v>
      </c>
      <c r="M13" s="2">
        <f t="shared" si="3"/>
        <v>34846328</v>
      </c>
      <c r="N13" s="2">
        <f t="shared" si="3"/>
        <v>169626440</v>
      </c>
      <c r="O13" s="2">
        <f t="shared" si="3"/>
        <v>326091589</v>
      </c>
    </row>
    <row r="14" spans="1:15" s="17" customFormat="1" x14ac:dyDescent="0.2">
      <c r="A14" s="3" t="s">
        <v>20</v>
      </c>
      <c r="B14" s="4" t="s">
        <v>21</v>
      </c>
      <c r="C14" s="2">
        <v>832016464</v>
      </c>
      <c r="D14" s="2">
        <v>111109570</v>
      </c>
      <c r="E14" s="2">
        <v>81378105</v>
      </c>
      <c r="F14" s="2">
        <v>56743108</v>
      </c>
      <c r="G14" s="2">
        <v>21230855</v>
      </c>
      <c r="H14" s="2">
        <v>15489300</v>
      </c>
      <c r="I14" s="2">
        <v>19979768</v>
      </c>
      <c r="J14" s="2">
        <v>21401714</v>
      </c>
      <c r="K14" s="2">
        <v>16341448</v>
      </c>
      <c r="L14" s="2">
        <v>11599020</v>
      </c>
      <c r="M14" s="2">
        <v>10299457</v>
      </c>
      <c r="N14" s="2">
        <v>155083398</v>
      </c>
      <c r="O14" s="2">
        <v>311360721</v>
      </c>
    </row>
    <row r="15" spans="1:15" s="17" customFormat="1" x14ac:dyDescent="0.2">
      <c r="A15" s="3" t="s">
        <v>22</v>
      </c>
      <c r="B15" s="4" t="s">
        <v>23</v>
      </c>
      <c r="C15" s="2">
        <v>270102413</v>
      </c>
      <c r="D15" s="2">
        <v>16606611</v>
      </c>
      <c r="E15" s="2">
        <v>27355912</v>
      </c>
      <c r="F15" s="2">
        <v>25679342</v>
      </c>
      <c r="G15" s="2">
        <v>14138654</v>
      </c>
      <c r="H15" s="2">
        <v>25923959</v>
      </c>
      <c r="I15" s="2">
        <v>30935405</v>
      </c>
      <c r="J15" s="2">
        <v>22651498</v>
      </c>
      <c r="K15" s="2">
        <v>30147242</v>
      </c>
      <c r="L15" s="2">
        <v>22843009</v>
      </c>
      <c r="M15" s="2">
        <v>24546871</v>
      </c>
      <c r="N15" s="2">
        <v>14543042</v>
      </c>
      <c r="O15" s="2">
        <v>14730868</v>
      </c>
    </row>
    <row r="16" spans="1:15" s="17" customFormat="1" x14ac:dyDescent="0.2">
      <c r="A16" s="3">
        <v>1.3</v>
      </c>
      <c r="B16" s="4" t="s">
        <v>24</v>
      </c>
      <c r="C16" s="2">
        <v>0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2">
        <v>0</v>
      </c>
      <c r="N16" s="2">
        <v>0</v>
      </c>
      <c r="O16" s="2">
        <v>0</v>
      </c>
    </row>
    <row r="17" spans="1:15" s="17" customFormat="1" x14ac:dyDescent="0.2">
      <c r="A17" s="3">
        <v>1.4</v>
      </c>
      <c r="B17" s="4" t="s">
        <v>25</v>
      </c>
      <c r="C17" s="2">
        <v>0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</row>
    <row r="18" spans="1:15" s="17" customFormat="1" x14ac:dyDescent="0.2">
      <c r="A18" s="3">
        <v>1.5</v>
      </c>
      <c r="B18" s="4" t="s">
        <v>26</v>
      </c>
      <c r="C18" s="2">
        <v>0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</row>
    <row r="19" spans="1:15" s="17" customFormat="1" x14ac:dyDescent="0.2">
      <c r="A19" s="3">
        <v>1.6</v>
      </c>
      <c r="B19" s="4" t="s">
        <v>27</v>
      </c>
      <c r="C19" s="2">
        <v>0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</row>
    <row r="20" spans="1:15" s="17" customFormat="1" x14ac:dyDescent="0.2">
      <c r="A20" s="18">
        <v>1.7</v>
      </c>
      <c r="B20" s="4" t="s">
        <v>28</v>
      </c>
      <c r="C20" s="2">
        <f>C21+C22</f>
        <v>67290011</v>
      </c>
      <c r="D20" s="2">
        <f t="shared" ref="D20:O20" si="4">D21+D22</f>
        <v>5364487</v>
      </c>
      <c r="E20" s="2">
        <f t="shared" si="4"/>
        <v>6297424</v>
      </c>
      <c r="F20" s="2">
        <f t="shared" si="4"/>
        <v>6011473</v>
      </c>
      <c r="G20" s="2">
        <f t="shared" si="4"/>
        <v>3953472</v>
      </c>
      <c r="H20" s="2">
        <f t="shared" si="4"/>
        <v>5830604</v>
      </c>
      <c r="I20" s="2">
        <f t="shared" si="4"/>
        <v>4904864</v>
      </c>
      <c r="J20" s="2">
        <f t="shared" si="4"/>
        <v>4923564</v>
      </c>
      <c r="K20" s="2">
        <f t="shared" si="4"/>
        <v>4486978</v>
      </c>
      <c r="L20" s="2">
        <f t="shared" si="4"/>
        <v>3634150</v>
      </c>
      <c r="M20" s="2">
        <f t="shared" si="4"/>
        <v>3425528</v>
      </c>
      <c r="N20" s="2">
        <f t="shared" si="4"/>
        <v>4399793</v>
      </c>
      <c r="O20" s="2">
        <f t="shared" si="4"/>
        <v>14057674</v>
      </c>
    </row>
    <row r="21" spans="1:15" s="17" customFormat="1" x14ac:dyDescent="0.2">
      <c r="A21" s="3" t="s">
        <v>29</v>
      </c>
      <c r="B21" s="4" t="s">
        <v>21</v>
      </c>
      <c r="C21" s="2">
        <v>48463223</v>
      </c>
      <c r="D21" s="2">
        <v>4281503</v>
      </c>
      <c r="E21" s="2">
        <v>4153632</v>
      </c>
      <c r="F21" s="2">
        <v>4359898</v>
      </c>
      <c r="G21" s="2">
        <v>2619006</v>
      </c>
      <c r="H21" s="2">
        <v>2327108</v>
      </c>
      <c r="I21" s="2">
        <v>3010631</v>
      </c>
      <c r="J21" s="2">
        <v>3672141</v>
      </c>
      <c r="K21" s="2">
        <v>2745376</v>
      </c>
      <c r="L21" s="2">
        <v>2797546</v>
      </c>
      <c r="M21" s="2">
        <v>2644488</v>
      </c>
      <c r="N21" s="2">
        <v>3267204</v>
      </c>
      <c r="O21" s="2">
        <v>12584690</v>
      </c>
    </row>
    <row r="22" spans="1:15" s="17" customFormat="1" x14ac:dyDescent="0.2">
      <c r="A22" s="3" t="s">
        <v>30</v>
      </c>
      <c r="B22" s="4" t="s">
        <v>23</v>
      </c>
      <c r="C22" s="2">
        <v>18826788</v>
      </c>
      <c r="D22" s="2">
        <v>1082984</v>
      </c>
      <c r="E22" s="2">
        <v>2143792</v>
      </c>
      <c r="F22" s="2">
        <v>1651575</v>
      </c>
      <c r="G22" s="2">
        <v>1334466</v>
      </c>
      <c r="H22" s="2">
        <v>3503496</v>
      </c>
      <c r="I22" s="2">
        <v>1894233</v>
      </c>
      <c r="J22" s="2">
        <v>1251423</v>
      </c>
      <c r="K22" s="2">
        <v>1741602</v>
      </c>
      <c r="L22" s="2">
        <v>836604</v>
      </c>
      <c r="M22" s="2">
        <v>781040</v>
      </c>
      <c r="N22" s="2">
        <v>1132589</v>
      </c>
      <c r="O22" s="2">
        <v>1472984</v>
      </c>
    </row>
    <row r="23" spans="1:15" s="17" customFormat="1" x14ac:dyDescent="0.2">
      <c r="A23" s="3">
        <v>1.8</v>
      </c>
      <c r="B23" s="4" t="s">
        <v>31</v>
      </c>
      <c r="C23" s="2">
        <v>0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2">
        <v>0</v>
      </c>
      <c r="O23" s="2">
        <v>0</v>
      </c>
    </row>
    <row r="24" spans="1:15" s="17" customFormat="1" ht="25.5" x14ac:dyDescent="0.2">
      <c r="A24" s="3">
        <v>1.9</v>
      </c>
      <c r="B24" s="7" t="s">
        <v>32</v>
      </c>
      <c r="C24" s="2">
        <v>0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</row>
    <row r="25" spans="1:15" s="16" customFormat="1" ht="15" x14ac:dyDescent="0.25">
      <c r="A25" s="6">
        <v>2</v>
      </c>
      <c r="B25" s="8" t="s">
        <v>33</v>
      </c>
      <c r="C25" s="10">
        <v>0</v>
      </c>
      <c r="D25" s="10">
        <v>0</v>
      </c>
      <c r="E25" s="10"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0</v>
      </c>
      <c r="N25" s="10">
        <v>0</v>
      </c>
      <c r="O25" s="10">
        <v>0</v>
      </c>
    </row>
    <row r="26" spans="1:15" s="17" customFormat="1" x14ac:dyDescent="0.2">
      <c r="A26" s="3">
        <v>2.1</v>
      </c>
      <c r="B26" s="7" t="s">
        <v>34</v>
      </c>
      <c r="C26" s="2">
        <v>0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</row>
    <row r="27" spans="1:15" s="17" customFormat="1" x14ac:dyDescent="0.2">
      <c r="A27" s="3">
        <v>2.2000000000000002</v>
      </c>
      <c r="B27" s="7" t="s">
        <v>35</v>
      </c>
      <c r="C27" s="2">
        <v>0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</row>
    <row r="28" spans="1:15" s="17" customFormat="1" x14ac:dyDescent="0.2">
      <c r="A28" s="3">
        <v>2.2999999999999998</v>
      </c>
      <c r="B28" s="7" t="s">
        <v>36</v>
      </c>
      <c r="C28" s="2">
        <v>0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</row>
    <row r="29" spans="1:15" s="17" customFormat="1" x14ac:dyDescent="0.2">
      <c r="A29" s="3">
        <v>2.4</v>
      </c>
      <c r="B29" s="7" t="s">
        <v>37</v>
      </c>
      <c r="C29" s="2">
        <v>0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</row>
    <row r="30" spans="1:15" s="17" customFormat="1" x14ac:dyDescent="0.2">
      <c r="A30" s="3">
        <v>2.5</v>
      </c>
      <c r="B30" s="4" t="s">
        <v>38</v>
      </c>
      <c r="C30" s="2">
        <v>0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</row>
    <row r="31" spans="1:15" s="16" customFormat="1" ht="15" x14ac:dyDescent="0.25">
      <c r="A31" s="6">
        <v>3</v>
      </c>
      <c r="B31" s="6" t="s">
        <v>39</v>
      </c>
      <c r="C31" s="10">
        <f>C32</f>
        <v>2954411</v>
      </c>
      <c r="D31" s="10">
        <f t="shared" ref="D31:O31" si="5">D32</f>
        <v>349079</v>
      </c>
      <c r="E31" s="10">
        <f t="shared" si="5"/>
        <v>196237</v>
      </c>
      <c r="F31" s="10">
        <f t="shared" si="5"/>
        <v>433056</v>
      </c>
      <c r="G31" s="10">
        <f t="shared" si="5"/>
        <v>100340</v>
      </c>
      <c r="H31" s="10">
        <f t="shared" si="5"/>
        <v>323358</v>
      </c>
      <c r="I31" s="10">
        <f t="shared" si="5"/>
        <v>221026</v>
      </c>
      <c r="J31" s="10">
        <f t="shared" si="5"/>
        <v>371472</v>
      </c>
      <c r="K31" s="10">
        <f t="shared" si="5"/>
        <v>321777</v>
      </c>
      <c r="L31" s="10">
        <f t="shared" si="5"/>
        <v>200733</v>
      </c>
      <c r="M31" s="10">
        <f t="shared" si="5"/>
        <v>119342</v>
      </c>
      <c r="N31" s="10">
        <f t="shared" si="5"/>
        <v>145318</v>
      </c>
      <c r="O31" s="10">
        <f t="shared" si="5"/>
        <v>172673</v>
      </c>
    </row>
    <row r="32" spans="1:15" s="17" customFormat="1" x14ac:dyDescent="0.2">
      <c r="A32" s="3">
        <v>3.1</v>
      </c>
      <c r="B32" s="4" t="s">
        <v>40</v>
      </c>
      <c r="C32" s="2">
        <v>2954411</v>
      </c>
      <c r="D32" s="2">
        <v>349079</v>
      </c>
      <c r="E32" s="2">
        <v>196237</v>
      </c>
      <c r="F32" s="2">
        <v>433056</v>
      </c>
      <c r="G32" s="2">
        <v>100340</v>
      </c>
      <c r="H32" s="2">
        <v>323358</v>
      </c>
      <c r="I32" s="2">
        <v>221026</v>
      </c>
      <c r="J32" s="2">
        <v>371472</v>
      </c>
      <c r="K32" s="2">
        <v>321777</v>
      </c>
      <c r="L32" s="2">
        <v>200733</v>
      </c>
      <c r="M32" s="2">
        <v>119342</v>
      </c>
      <c r="N32" s="2">
        <v>145318</v>
      </c>
      <c r="O32" s="2">
        <v>172673</v>
      </c>
    </row>
    <row r="33" spans="1:15" s="17" customFormat="1" ht="25.5" x14ac:dyDescent="0.2">
      <c r="A33" s="3">
        <v>3.9</v>
      </c>
      <c r="B33" s="7" t="s">
        <v>41</v>
      </c>
      <c r="C33" s="2">
        <v>0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</row>
    <row r="34" spans="1:15" s="16" customFormat="1" ht="15" x14ac:dyDescent="0.25">
      <c r="A34" s="6">
        <v>4</v>
      </c>
      <c r="B34" s="6" t="s">
        <v>42</v>
      </c>
      <c r="C34" s="10">
        <f>C35+C38+C46+C51</f>
        <v>621274468</v>
      </c>
      <c r="D34" s="10">
        <f>D35+D38+D46+D51</f>
        <v>62518328</v>
      </c>
      <c r="E34" s="10">
        <f t="shared" ref="E34:O34" si="6">E35+E38+E46+E51</f>
        <v>61624972</v>
      </c>
      <c r="F34" s="10">
        <f t="shared" si="6"/>
        <v>57900744</v>
      </c>
      <c r="G34" s="10">
        <f t="shared" si="6"/>
        <v>43710930</v>
      </c>
      <c r="H34" s="10">
        <f t="shared" si="6"/>
        <v>46057206</v>
      </c>
      <c r="I34" s="10">
        <f t="shared" si="6"/>
        <v>41242958</v>
      </c>
      <c r="J34" s="10">
        <f t="shared" si="6"/>
        <v>46619822</v>
      </c>
      <c r="K34" s="10">
        <f t="shared" si="6"/>
        <v>36698126</v>
      </c>
      <c r="L34" s="10">
        <f t="shared" si="6"/>
        <v>30144091</v>
      </c>
      <c r="M34" s="10">
        <f t="shared" si="6"/>
        <v>30761154</v>
      </c>
      <c r="N34" s="10">
        <f t="shared" si="6"/>
        <v>62199040</v>
      </c>
      <c r="O34" s="10">
        <f t="shared" si="6"/>
        <v>101797097</v>
      </c>
    </row>
    <row r="35" spans="1:15" s="17" customFormat="1" x14ac:dyDescent="0.2">
      <c r="A35" s="18">
        <v>4.0999999999999996</v>
      </c>
      <c r="B35" s="4" t="s">
        <v>43</v>
      </c>
      <c r="C35" s="2">
        <v>45344274</v>
      </c>
      <c r="D35" s="2">
        <v>4822180</v>
      </c>
      <c r="E35" s="2">
        <v>4285530</v>
      </c>
      <c r="F35" s="2">
        <v>4338394</v>
      </c>
      <c r="G35" s="2">
        <v>4009778</v>
      </c>
      <c r="H35" s="2">
        <v>4213890</v>
      </c>
      <c r="I35" s="2">
        <v>4051106</v>
      </c>
      <c r="J35" s="2">
        <v>4386611</v>
      </c>
      <c r="K35" s="2">
        <v>4075966</v>
      </c>
      <c r="L35" s="2">
        <v>2443761</v>
      </c>
      <c r="M35" s="2">
        <v>2743541</v>
      </c>
      <c r="N35" s="2">
        <v>2901110</v>
      </c>
      <c r="O35" s="2">
        <v>3072407</v>
      </c>
    </row>
    <row r="36" spans="1:15" s="17" customFormat="1" x14ac:dyDescent="0.2">
      <c r="A36" s="3" t="s">
        <v>44</v>
      </c>
      <c r="B36" s="4" t="s">
        <v>45</v>
      </c>
      <c r="C36" s="2">
        <v>22784936</v>
      </c>
      <c r="D36" s="2">
        <v>2506999</v>
      </c>
      <c r="E36" s="2">
        <v>1897316</v>
      </c>
      <c r="F36" s="2">
        <v>1992635</v>
      </c>
      <c r="G36" s="2">
        <v>1858526</v>
      </c>
      <c r="H36" s="2">
        <v>1917653</v>
      </c>
      <c r="I36" s="2">
        <v>1792076</v>
      </c>
      <c r="J36" s="2">
        <v>2004592</v>
      </c>
      <c r="K36" s="2">
        <v>1851426</v>
      </c>
      <c r="L36" s="2">
        <v>1427068</v>
      </c>
      <c r="M36" s="2">
        <v>1704440</v>
      </c>
      <c r="N36" s="2">
        <v>1852120</v>
      </c>
      <c r="O36" s="2">
        <v>1980085</v>
      </c>
    </row>
    <row r="37" spans="1:15" s="17" customFormat="1" x14ac:dyDescent="0.2">
      <c r="A37" s="3">
        <v>4.2</v>
      </c>
      <c r="B37" s="4" t="s">
        <v>46</v>
      </c>
      <c r="C37" s="2">
        <v>0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</row>
    <row r="38" spans="1:15" s="17" customFormat="1" x14ac:dyDescent="0.2">
      <c r="A38" s="18">
        <v>4.3</v>
      </c>
      <c r="B38" s="4" t="s">
        <v>47</v>
      </c>
      <c r="C38" s="2">
        <f>SUM(C39:C45)</f>
        <v>294575064</v>
      </c>
      <c r="D38" s="2">
        <f t="shared" ref="D38:N38" si="7">SUM(D39:D45)</f>
        <v>31538483</v>
      </c>
      <c r="E38" s="2">
        <f t="shared" si="7"/>
        <v>25760002</v>
      </c>
      <c r="F38" s="2">
        <f t="shared" si="7"/>
        <v>20831846</v>
      </c>
      <c r="G38" s="2">
        <f t="shared" si="7"/>
        <v>13992197</v>
      </c>
      <c r="H38" s="2">
        <f t="shared" si="7"/>
        <v>13018117</v>
      </c>
      <c r="I38" s="2">
        <f t="shared" si="7"/>
        <v>14059719</v>
      </c>
      <c r="J38" s="2">
        <f t="shared" si="7"/>
        <v>14076577</v>
      </c>
      <c r="K38" s="2">
        <f t="shared" si="7"/>
        <v>12966437</v>
      </c>
      <c r="L38" s="2">
        <f t="shared" si="7"/>
        <v>12047102</v>
      </c>
      <c r="M38" s="2">
        <f t="shared" si="7"/>
        <v>11661951</v>
      </c>
      <c r="N38" s="2">
        <f t="shared" si="7"/>
        <v>43473802</v>
      </c>
      <c r="O38" s="2">
        <f>SUM(O39:O45)</f>
        <v>81148831</v>
      </c>
    </row>
    <row r="39" spans="1:15" s="17" customFormat="1" x14ac:dyDescent="0.2">
      <c r="A39" s="3" t="s">
        <v>48</v>
      </c>
      <c r="B39" s="4" t="s">
        <v>49</v>
      </c>
      <c r="C39" s="2">
        <v>101280000</v>
      </c>
      <c r="D39" s="2">
        <v>8440000</v>
      </c>
      <c r="E39" s="2">
        <v>8440000</v>
      </c>
      <c r="F39" s="2">
        <v>8440000</v>
      </c>
      <c r="G39" s="2">
        <v>8440000</v>
      </c>
      <c r="H39" s="2">
        <v>8440000</v>
      </c>
      <c r="I39" s="2">
        <v>8440000</v>
      </c>
      <c r="J39" s="2">
        <v>8440000</v>
      </c>
      <c r="K39" s="2">
        <v>8440000</v>
      </c>
      <c r="L39" s="2">
        <v>8440000</v>
      </c>
      <c r="M39" s="2">
        <v>8440000</v>
      </c>
      <c r="N39" s="2">
        <v>8440000</v>
      </c>
      <c r="O39" s="2">
        <v>8440000</v>
      </c>
    </row>
    <row r="40" spans="1:15" s="17" customFormat="1" x14ac:dyDescent="0.2">
      <c r="A40" s="3" t="s">
        <v>50</v>
      </c>
      <c r="B40" s="4" t="s">
        <v>51</v>
      </c>
      <c r="C40" s="2">
        <v>0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</row>
    <row r="41" spans="1:15" s="17" customFormat="1" x14ac:dyDescent="0.2">
      <c r="A41" s="3" t="s">
        <v>52</v>
      </c>
      <c r="B41" s="4" t="s">
        <v>53</v>
      </c>
      <c r="C41" s="2">
        <v>7287061</v>
      </c>
      <c r="D41" s="2">
        <v>799839</v>
      </c>
      <c r="E41" s="2">
        <v>601400</v>
      </c>
      <c r="F41" s="2">
        <v>830791</v>
      </c>
      <c r="G41" s="2">
        <v>607810</v>
      </c>
      <c r="H41" s="2">
        <v>574144</v>
      </c>
      <c r="I41" s="2">
        <v>585342</v>
      </c>
      <c r="J41" s="2">
        <v>568882</v>
      </c>
      <c r="K41" s="2">
        <v>627396</v>
      </c>
      <c r="L41" s="2">
        <v>420150</v>
      </c>
      <c r="M41" s="2">
        <v>482936</v>
      </c>
      <c r="N41" s="2">
        <v>553780</v>
      </c>
      <c r="O41" s="2">
        <v>634591</v>
      </c>
    </row>
    <row r="42" spans="1:15" s="17" customFormat="1" x14ac:dyDescent="0.2">
      <c r="A42" s="3" t="s">
        <v>54</v>
      </c>
      <c r="B42" s="4" t="s">
        <v>55</v>
      </c>
      <c r="C42" s="2">
        <v>170397070</v>
      </c>
      <c r="D42" s="2">
        <v>21148125</v>
      </c>
      <c r="E42" s="2">
        <v>15420979</v>
      </c>
      <c r="F42" s="2">
        <v>10159414</v>
      </c>
      <c r="G42" s="2">
        <v>3875726</v>
      </c>
      <c r="H42" s="2">
        <v>2817968</v>
      </c>
      <c r="I42" s="2">
        <v>3439934</v>
      </c>
      <c r="J42" s="2">
        <v>3496466</v>
      </c>
      <c r="K42" s="2">
        <v>2324493</v>
      </c>
      <c r="L42" s="2">
        <v>2236075</v>
      </c>
      <c r="M42" s="2">
        <v>1414044</v>
      </c>
      <c r="N42" s="2">
        <v>33143536</v>
      </c>
      <c r="O42" s="2">
        <v>70920310</v>
      </c>
    </row>
    <row r="43" spans="1:15" s="17" customFormat="1" x14ac:dyDescent="0.2">
      <c r="A43" s="3" t="s">
        <v>56</v>
      </c>
      <c r="B43" s="4" t="s">
        <v>57</v>
      </c>
      <c r="C43" s="2">
        <v>315449</v>
      </c>
      <c r="D43" s="2">
        <v>21929</v>
      </c>
      <c r="E43" s="2">
        <v>23000</v>
      </c>
      <c r="F43" s="2">
        <v>23047</v>
      </c>
      <c r="G43" s="2">
        <v>26798</v>
      </c>
      <c r="H43" s="2">
        <v>26904</v>
      </c>
      <c r="I43" s="2">
        <v>26236</v>
      </c>
      <c r="J43" s="2">
        <v>26926</v>
      </c>
      <c r="K43" s="2">
        <v>28399</v>
      </c>
      <c r="L43" s="2">
        <v>28228</v>
      </c>
      <c r="M43" s="2">
        <v>28803</v>
      </c>
      <c r="N43" s="2">
        <v>27959</v>
      </c>
      <c r="O43" s="2">
        <v>27220</v>
      </c>
    </row>
    <row r="44" spans="1:15" s="17" customFormat="1" x14ac:dyDescent="0.2">
      <c r="A44" s="3" t="s">
        <v>58</v>
      </c>
      <c r="B44" s="4" t="s">
        <v>59</v>
      </c>
      <c r="C44" s="2">
        <v>9760259</v>
      </c>
      <c r="D44" s="2">
        <v>604293</v>
      </c>
      <c r="E44" s="2">
        <v>702892</v>
      </c>
      <c r="F44" s="2">
        <v>758968</v>
      </c>
      <c r="G44" s="2">
        <v>677367</v>
      </c>
      <c r="H44" s="2">
        <v>765489</v>
      </c>
      <c r="I44" s="2">
        <v>796711</v>
      </c>
      <c r="J44" s="2">
        <v>747733</v>
      </c>
      <c r="K44" s="2">
        <v>725076</v>
      </c>
      <c r="L44" s="2">
        <v>804771</v>
      </c>
      <c r="M44" s="2">
        <v>1172187</v>
      </c>
      <c r="N44" s="2">
        <v>1119921</v>
      </c>
      <c r="O44" s="2">
        <v>884851</v>
      </c>
    </row>
    <row r="45" spans="1:15" s="17" customFormat="1" x14ac:dyDescent="0.2">
      <c r="A45" s="3" t="s">
        <v>60</v>
      </c>
      <c r="B45" s="4" t="s">
        <v>61</v>
      </c>
      <c r="C45" s="2">
        <v>5535225</v>
      </c>
      <c r="D45" s="2">
        <v>524297</v>
      </c>
      <c r="E45" s="2">
        <v>571731</v>
      </c>
      <c r="F45" s="2">
        <v>619626</v>
      </c>
      <c r="G45" s="2">
        <v>364496</v>
      </c>
      <c r="H45" s="2">
        <v>393612</v>
      </c>
      <c r="I45" s="2">
        <v>771496</v>
      </c>
      <c r="J45" s="2">
        <v>796570</v>
      </c>
      <c r="K45" s="2">
        <v>821073</v>
      </c>
      <c r="L45" s="2">
        <v>117878</v>
      </c>
      <c r="M45" s="2">
        <v>123981</v>
      </c>
      <c r="N45" s="2">
        <v>188606</v>
      </c>
      <c r="O45" s="2">
        <v>241859</v>
      </c>
    </row>
    <row r="46" spans="1:15" s="17" customFormat="1" x14ac:dyDescent="0.2">
      <c r="A46" s="18">
        <v>4.4000000000000004</v>
      </c>
      <c r="B46" s="19" t="s">
        <v>62</v>
      </c>
      <c r="C46" s="2">
        <f>SUM(C47:C50)</f>
        <v>247038106</v>
      </c>
      <c r="D46" s="2">
        <f t="shared" ref="D46:O46" si="8">SUM(D47:D50)</f>
        <v>23348005</v>
      </c>
      <c r="E46" s="2">
        <f t="shared" si="8"/>
        <v>28604236</v>
      </c>
      <c r="F46" s="2">
        <f t="shared" si="8"/>
        <v>28254900</v>
      </c>
      <c r="G46" s="2">
        <f t="shared" si="8"/>
        <v>22972750</v>
      </c>
      <c r="H46" s="2">
        <f t="shared" si="8"/>
        <v>26114479</v>
      </c>
      <c r="I46" s="2">
        <f t="shared" si="8"/>
        <v>19841219</v>
      </c>
      <c r="J46" s="2">
        <f t="shared" si="8"/>
        <v>25071888</v>
      </c>
      <c r="K46" s="2">
        <f t="shared" si="8"/>
        <v>16525064</v>
      </c>
      <c r="L46" s="2">
        <f t="shared" si="8"/>
        <v>13816946</v>
      </c>
      <c r="M46" s="2">
        <f t="shared" si="8"/>
        <v>14063876</v>
      </c>
      <c r="N46" s="2">
        <f t="shared" si="8"/>
        <v>13731931</v>
      </c>
      <c r="O46" s="2">
        <f t="shared" si="8"/>
        <v>14692812</v>
      </c>
    </row>
    <row r="47" spans="1:15" s="17" customFormat="1" x14ac:dyDescent="0.2">
      <c r="A47" s="3" t="s">
        <v>63</v>
      </c>
      <c r="B47" s="4" t="s">
        <v>64</v>
      </c>
      <c r="C47" s="2">
        <v>63167077</v>
      </c>
      <c r="D47" s="2">
        <v>16550560</v>
      </c>
      <c r="E47" s="2">
        <v>15765190</v>
      </c>
      <c r="F47" s="2">
        <v>13777793</v>
      </c>
      <c r="G47" s="2">
        <v>4890570</v>
      </c>
      <c r="H47" s="2">
        <v>4152369</v>
      </c>
      <c r="I47" s="2">
        <v>3199335</v>
      </c>
      <c r="J47" s="2">
        <v>2321688</v>
      </c>
      <c r="K47" s="2">
        <v>1183730</v>
      </c>
      <c r="L47" s="2">
        <v>771498</v>
      </c>
      <c r="M47" s="2">
        <v>486338</v>
      </c>
      <c r="N47" s="2">
        <v>51184</v>
      </c>
      <c r="O47" s="2">
        <v>16822</v>
      </c>
    </row>
    <row r="48" spans="1:15" s="17" customFormat="1" x14ac:dyDescent="0.2">
      <c r="A48" s="3" t="s">
        <v>65</v>
      </c>
      <c r="B48" s="4" t="s">
        <v>66</v>
      </c>
      <c r="C48" s="2">
        <v>126572838</v>
      </c>
      <c r="D48" s="2">
        <v>2734229</v>
      </c>
      <c r="E48" s="2">
        <v>8248417</v>
      </c>
      <c r="F48" s="2">
        <v>9715089</v>
      </c>
      <c r="G48" s="2">
        <v>13524793</v>
      </c>
      <c r="H48" s="2">
        <v>17062287</v>
      </c>
      <c r="I48" s="2">
        <v>12005940</v>
      </c>
      <c r="J48" s="2">
        <v>16919031</v>
      </c>
      <c r="K48" s="2">
        <v>8809131</v>
      </c>
      <c r="L48" s="2">
        <v>8679609</v>
      </c>
      <c r="M48" s="2">
        <v>9336833</v>
      </c>
      <c r="N48" s="2">
        <v>9484019</v>
      </c>
      <c r="O48" s="2">
        <v>10053460</v>
      </c>
    </row>
    <row r="49" spans="1:15" s="17" customFormat="1" x14ac:dyDescent="0.2">
      <c r="A49" s="3" t="s">
        <v>67</v>
      </c>
      <c r="B49" s="4" t="s">
        <v>68</v>
      </c>
      <c r="C49" s="2">
        <v>27101534</v>
      </c>
      <c r="D49" s="2">
        <v>1203513</v>
      </c>
      <c r="E49" s="2">
        <v>1714661</v>
      </c>
      <c r="F49" s="2">
        <v>2224954</v>
      </c>
      <c r="G49" s="2">
        <v>2074710</v>
      </c>
      <c r="H49" s="2">
        <v>2448183</v>
      </c>
      <c r="I49" s="2">
        <v>2155055</v>
      </c>
      <c r="J49" s="2">
        <v>3120968</v>
      </c>
      <c r="K49" s="2">
        <v>4172500</v>
      </c>
      <c r="L49" s="2">
        <v>2006136</v>
      </c>
      <c r="M49" s="2">
        <v>1881002</v>
      </c>
      <c r="N49" s="2">
        <v>1837025</v>
      </c>
      <c r="O49" s="2">
        <v>2262827</v>
      </c>
    </row>
    <row r="50" spans="1:15" s="17" customFormat="1" x14ac:dyDescent="0.2">
      <c r="A50" s="3" t="s">
        <v>69</v>
      </c>
      <c r="B50" s="4" t="s">
        <v>70</v>
      </c>
      <c r="C50" s="2">
        <v>30196657</v>
      </c>
      <c r="D50" s="2">
        <v>2859703</v>
      </c>
      <c r="E50" s="2">
        <v>2875968</v>
      </c>
      <c r="F50" s="2">
        <v>2537064</v>
      </c>
      <c r="G50" s="2">
        <v>2482677</v>
      </c>
      <c r="H50" s="2">
        <v>2451640</v>
      </c>
      <c r="I50" s="2">
        <v>2480889</v>
      </c>
      <c r="J50" s="2">
        <v>2710201</v>
      </c>
      <c r="K50" s="2">
        <v>2359703</v>
      </c>
      <c r="L50" s="2">
        <v>2359703</v>
      </c>
      <c r="M50" s="2">
        <v>2359703</v>
      </c>
      <c r="N50" s="2">
        <v>2359703</v>
      </c>
      <c r="O50" s="2">
        <v>2359703</v>
      </c>
    </row>
    <row r="51" spans="1:15" s="17" customFormat="1" x14ac:dyDescent="0.2">
      <c r="A51" s="18">
        <v>4.5</v>
      </c>
      <c r="B51" s="19" t="s">
        <v>38</v>
      </c>
      <c r="C51" s="2">
        <f>SUM(C52:C64)</f>
        <v>34317024</v>
      </c>
      <c r="D51" s="2">
        <f t="shared" ref="D51:O51" si="9">SUM(D52:D64)</f>
        <v>2809660</v>
      </c>
      <c r="E51" s="2">
        <f t="shared" si="9"/>
        <v>2975204</v>
      </c>
      <c r="F51" s="2">
        <f t="shared" si="9"/>
        <v>4475604</v>
      </c>
      <c r="G51" s="2">
        <f t="shared" si="9"/>
        <v>2736205</v>
      </c>
      <c r="H51" s="2">
        <f t="shared" si="9"/>
        <v>2710720</v>
      </c>
      <c r="I51" s="2">
        <f t="shared" si="9"/>
        <v>3290914</v>
      </c>
      <c r="J51" s="2">
        <f t="shared" si="9"/>
        <v>3084746</v>
      </c>
      <c r="K51" s="2">
        <f t="shared" si="9"/>
        <v>3130659</v>
      </c>
      <c r="L51" s="2">
        <f t="shared" si="9"/>
        <v>1836282</v>
      </c>
      <c r="M51" s="2">
        <f t="shared" si="9"/>
        <v>2291786</v>
      </c>
      <c r="N51" s="2">
        <f t="shared" si="9"/>
        <v>2092197</v>
      </c>
      <c r="O51" s="2">
        <f t="shared" si="9"/>
        <v>2883047</v>
      </c>
    </row>
    <row r="52" spans="1:15" s="17" customFormat="1" x14ac:dyDescent="0.2">
      <c r="A52" s="3" t="s">
        <v>71</v>
      </c>
      <c r="B52" s="4" t="s">
        <v>55</v>
      </c>
      <c r="C52" s="2">
        <v>6931744</v>
      </c>
      <c r="D52" s="2">
        <v>1077578</v>
      </c>
      <c r="E52" s="2">
        <v>903546</v>
      </c>
      <c r="F52" s="2">
        <v>775081</v>
      </c>
      <c r="G52" s="2">
        <v>447633</v>
      </c>
      <c r="H52" s="2">
        <v>392710</v>
      </c>
      <c r="I52" s="2">
        <v>505729</v>
      </c>
      <c r="J52" s="2">
        <v>533811</v>
      </c>
      <c r="K52" s="2">
        <v>504917</v>
      </c>
      <c r="L52" s="2">
        <v>306723</v>
      </c>
      <c r="M52" s="2">
        <v>375384</v>
      </c>
      <c r="N52" s="2">
        <v>271632</v>
      </c>
      <c r="O52" s="2">
        <v>837000</v>
      </c>
    </row>
    <row r="53" spans="1:15" s="17" customFormat="1" x14ac:dyDescent="0.2">
      <c r="A53" s="3" t="s">
        <v>72</v>
      </c>
      <c r="B53" s="4" t="s">
        <v>73</v>
      </c>
      <c r="C53" s="2">
        <v>147203</v>
      </c>
      <c r="D53" s="2">
        <v>16647</v>
      </c>
      <c r="E53" s="2">
        <v>13790</v>
      </c>
      <c r="F53" s="2">
        <v>9446</v>
      </c>
      <c r="G53" s="2">
        <v>8946</v>
      </c>
      <c r="H53" s="2">
        <v>9418</v>
      </c>
      <c r="I53" s="2">
        <v>6951</v>
      </c>
      <c r="J53" s="2">
        <v>5542</v>
      </c>
      <c r="K53" s="2">
        <v>7177</v>
      </c>
      <c r="L53" s="2">
        <v>7150</v>
      </c>
      <c r="M53" s="2">
        <v>7604</v>
      </c>
      <c r="N53" s="2">
        <v>9910</v>
      </c>
      <c r="O53" s="2">
        <v>44622</v>
      </c>
    </row>
    <row r="54" spans="1:15" s="17" customFormat="1" x14ac:dyDescent="0.2">
      <c r="A54" s="3" t="s">
        <v>74</v>
      </c>
      <c r="B54" s="4" t="s">
        <v>75</v>
      </c>
      <c r="C54" s="2">
        <v>42417</v>
      </c>
      <c r="D54" s="2">
        <v>21</v>
      </c>
      <c r="E54" s="2">
        <v>4322</v>
      </c>
      <c r="F54" s="2">
        <v>5946</v>
      </c>
      <c r="G54" s="2">
        <v>5128</v>
      </c>
      <c r="H54" s="2">
        <v>4090</v>
      </c>
      <c r="I54" s="2">
        <v>5046</v>
      </c>
      <c r="J54" s="2">
        <v>6356</v>
      </c>
      <c r="K54" s="2">
        <v>5449</v>
      </c>
      <c r="L54" s="2">
        <v>2476</v>
      </c>
      <c r="M54" s="2">
        <v>1542</v>
      </c>
      <c r="N54" s="2">
        <v>1297</v>
      </c>
      <c r="O54" s="2">
        <v>744</v>
      </c>
    </row>
    <row r="55" spans="1:15" s="17" customFormat="1" x14ac:dyDescent="0.2">
      <c r="A55" s="3" t="s">
        <v>76</v>
      </c>
      <c r="B55" s="4" t="s">
        <v>77</v>
      </c>
      <c r="C55" s="2">
        <v>3789454</v>
      </c>
      <c r="D55" s="2">
        <v>285045</v>
      </c>
      <c r="E55" s="2">
        <v>307114</v>
      </c>
      <c r="F55" s="2">
        <v>459672</v>
      </c>
      <c r="G55" s="2">
        <v>489879</v>
      </c>
      <c r="H55" s="2">
        <v>400571</v>
      </c>
      <c r="I55" s="2">
        <v>428027</v>
      </c>
      <c r="J55" s="2">
        <v>288625</v>
      </c>
      <c r="K55" s="2">
        <v>352523</v>
      </c>
      <c r="L55" s="2">
        <v>152448</v>
      </c>
      <c r="M55" s="2">
        <v>238142</v>
      </c>
      <c r="N55" s="2">
        <v>138013</v>
      </c>
      <c r="O55" s="2">
        <v>249395</v>
      </c>
    </row>
    <row r="56" spans="1:15" s="17" customFormat="1" x14ac:dyDescent="0.2">
      <c r="A56" s="3" t="s">
        <v>78</v>
      </c>
      <c r="B56" s="4" t="s">
        <v>79</v>
      </c>
      <c r="C56" s="2">
        <v>1557398</v>
      </c>
      <c r="D56" s="2">
        <v>68368</v>
      </c>
      <c r="E56" s="2">
        <v>92510</v>
      </c>
      <c r="F56" s="2">
        <v>138609</v>
      </c>
      <c r="G56" s="2">
        <v>138297</v>
      </c>
      <c r="H56" s="2">
        <v>139854</v>
      </c>
      <c r="I56" s="2">
        <v>154649</v>
      </c>
      <c r="J56" s="2">
        <v>152625</v>
      </c>
      <c r="K56" s="2">
        <v>122412</v>
      </c>
      <c r="L56" s="2">
        <v>119764</v>
      </c>
      <c r="M56" s="2">
        <v>136740</v>
      </c>
      <c r="N56" s="2">
        <v>138453</v>
      </c>
      <c r="O56" s="2">
        <v>155117</v>
      </c>
    </row>
    <row r="57" spans="1:15" s="17" customFormat="1" x14ac:dyDescent="0.2">
      <c r="A57" s="3" t="s">
        <v>80</v>
      </c>
      <c r="B57" s="4" t="s">
        <v>81</v>
      </c>
      <c r="C57" s="2">
        <v>102992</v>
      </c>
      <c r="D57" s="2">
        <v>0</v>
      </c>
      <c r="E57" s="2">
        <v>0</v>
      </c>
      <c r="F57" s="2">
        <v>0</v>
      </c>
      <c r="G57" s="2">
        <v>0</v>
      </c>
      <c r="H57" s="2">
        <v>6004</v>
      </c>
      <c r="I57" s="2">
        <v>6604</v>
      </c>
      <c r="J57" s="2">
        <v>14310</v>
      </c>
      <c r="K57" s="2">
        <v>21016</v>
      </c>
      <c r="L57" s="2">
        <v>13200</v>
      </c>
      <c r="M57" s="2">
        <v>14329</v>
      </c>
      <c r="N57" s="2">
        <v>14329</v>
      </c>
      <c r="O57" s="2">
        <v>13200</v>
      </c>
    </row>
    <row r="58" spans="1:15" s="17" customFormat="1" x14ac:dyDescent="0.2">
      <c r="A58" s="3" t="s">
        <v>82</v>
      </c>
      <c r="B58" s="4" t="s">
        <v>83</v>
      </c>
      <c r="C58" s="2">
        <v>754323</v>
      </c>
      <c r="D58" s="2">
        <v>54389</v>
      </c>
      <c r="E58" s="2">
        <v>41607</v>
      </c>
      <c r="F58" s="2">
        <v>53456</v>
      </c>
      <c r="G58" s="2">
        <v>30704</v>
      </c>
      <c r="H58" s="2">
        <v>43124</v>
      </c>
      <c r="I58" s="2">
        <v>41614</v>
      </c>
      <c r="J58" s="2">
        <v>42894</v>
      </c>
      <c r="K58" s="2">
        <v>46100</v>
      </c>
      <c r="L58" s="2">
        <v>70728</v>
      </c>
      <c r="M58" s="2">
        <v>85227</v>
      </c>
      <c r="N58" s="2">
        <v>79970</v>
      </c>
      <c r="O58" s="2">
        <v>164510</v>
      </c>
    </row>
    <row r="59" spans="1:15" s="17" customFormat="1" x14ac:dyDescent="0.2">
      <c r="A59" s="3" t="s">
        <v>84</v>
      </c>
      <c r="B59" s="4" t="s">
        <v>85</v>
      </c>
      <c r="C59" s="2">
        <v>226500</v>
      </c>
      <c r="D59" s="2">
        <v>18875</v>
      </c>
      <c r="E59" s="2">
        <v>18875</v>
      </c>
      <c r="F59" s="2">
        <v>18875</v>
      </c>
      <c r="G59" s="2">
        <v>18875</v>
      </c>
      <c r="H59" s="2">
        <v>18875</v>
      </c>
      <c r="I59" s="2">
        <v>18875</v>
      </c>
      <c r="J59" s="2">
        <v>18875</v>
      </c>
      <c r="K59" s="2">
        <v>18875</v>
      </c>
      <c r="L59" s="2">
        <v>18875</v>
      </c>
      <c r="M59" s="2">
        <v>18875</v>
      </c>
      <c r="N59" s="2">
        <v>18875</v>
      </c>
      <c r="O59" s="2">
        <v>18875</v>
      </c>
    </row>
    <row r="60" spans="1:15" s="17" customFormat="1" x14ac:dyDescent="0.2">
      <c r="A60" s="3" t="s">
        <v>86</v>
      </c>
      <c r="B60" s="4" t="s">
        <v>87</v>
      </c>
      <c r="C60" s="2">
        <v>47475</v>
      </c>
      <c r="D60" s="2">
        <v>0</v>
      </c>
      <c r="E60" s="2">
        <v>0</v>
      </c>
      <c r="F60" s="2">
        <v>5275</v>
      </c>
      <c r="G60" s="2">
        <v>5275</v>
      </c>
      <c r="H60" s="2">
        <v>5275</v>
      </c>
      <c r="I60" s="2">
        <v>5275</v>
      </c>
      <c r="J60" s="2">
        <v>5275</v>
      </c>
      <c r="K60" s="2">
        <v>5275</v>
      </c>
      <c r="L60" s="2">
        <v>5275</v>
      </c>
      <c r="M60" s="2">
        <v>0</v>
      </c>
      <c r="N60" s="2">
        <v>5275</v>
      </c>
      <c r="O60" s="2">
        <v>5275</v>
      </c>
    </row>
    <row r="61" spans="1:15" s="17" customFormat="1" x14ac:dyDescent="0.2">
      <c r="A61" s="3" t="s">
        <v>88</v>
      </c>
      <c r="B61" s="4" t="s">
        <v>89</v>
      </c>
      <c r="C61" s="2">
        <v>12739125</v>
      </c>
      <c r="D61" s="2">
        <v>991700</v>
      </c>
      <c r="E61" s="2">
        <v>991700</v>
      </c>
      <c r="F61" s="2">
        <v>991700</v>
      </c>
      <c r="G61" s="2">
        <v>1007525</v>
      </c>
      <c r="H61" s="2">
        <v>991700</v>
      </c>
      <c r="I61" s="2">
        <v>991700</v>
      </c>
      <c r="J61" s="2">
        <v>991700</v>
      </c>
      <c r="K61" s="2">
        <v>991700</v>
      </c>
      <c r="L61" s="2">
        <v>991700</v>
      </c>
      <c r="M61" s="2">
        <v>1266000</v>
      </c>
      <c r="N61" s="2">
        <v>1266000</v>
      </c>
      <c r="O61" s="2">
        <v>1266000</v>
      </c>
    </row>
    <row r="62" spans="1:15" s="17" customFormat="1" x14ac:dyDescent="0.2">
      <c r="A62" s="3" t="s">
        <v>90</v>
      </c>
      <c r="B62" s="4" t="s">
        <v>91</v>
      </c>
      <c r="C62" s="2">
        <v>3692500</v>
      </c>
      <c r="D62" s="2">
        <v>84400</v>
      </c>
      <c r="E62" s="2">
        <v>158250</v>
      </c>
      <c r="F62" s="2">
        <v>369250</v>
      </c>
      <c r="G62" s="2">
        <v>337600</v>
      </c>
      <c r="H62" s="2">
        <v>474750</v>
      </c>
      <c r="I62" s="2">
        <v>474750</v>
      </c>
      <c r="J62" s="2">
        <v>559150</v>
      </c>
      <c r="K62" s="2">
        <v>664650</v>
      </c>
      <c r="L62" s="2">
        <v>147700</v>
      </c>
      <c r="M62" s="2">
        <v>147700</v>
      </c>
      <c r="N62" s="2">
        <v>147700</v>
      </c>
      <c r="O62" s="2">
        <v>126600</v>
      </c>
    </row>
    <row r="63" spans="1:15" s="17" customFormat="1" x14ac:dyDescent="0.2">
      <c r="A63" s="3" t="s">
        <v>92</v>
      </c>
      <c r="B63" s="4" t="s">
        <v>93</v>
      </c>
      <c r="C63" s="2">
        <v>385498</v>
      </c>
      <c r="D63" s="2">
        <v>0</v>
      </c>
      <c r="E63" s="2">
        <v>9851</v>
      </c>
      <c r="F63" s="2">
        <v>27845</v>
      </c>
      <c r="G63" s="2">
        <v>56243</v>
      </c>
      <c r="H63" s="2">
        <v>55313</v>
      </c>
      <c r="I63" s="2">
        <v>46231</v>
      </c>
      <c r="J63" s="2">
        <v>33881</v>
      </c>
      <c r="K63" s="2">
        <v>156134</v>
      </c>
      <c r="L63" s="2">
        <v>0</v>
      </c>
      <c r="M63" s="2">
        <v>0</v>
      </c>
      <c r="N63" s="2">
        <v>0</v>
      </c>
      <c r="O63" s="2">
        <v>0</v>
      </c>
    </row>
    <row r="64" spans="1:15" s="17" customFormat="1" x14ac:dyDescent="0.2">
      <c r="A64" s="3" t="s">
        <v>94</v>
      </c>
      <c r="B64" s="4" t="s">
        <v>95</v>
      </c>
      <c r="C64" s="2">
        <v>3900395</v>
      </c>
      <c r="D64" s="2">
        <v>212637</v>
      </c>
      <c r="E64" s="2">
        <v>433639</v>
      </c>
      <c r="F64" s="2">
        <v>1620449</v>
      </c>
      <c r="G64" s="2">
        <v>190100</v>
      </c>
      <c r="H64" s="2">
        <v>169036</v>
      </c>
      <c r="I64" s="2">
        <v>605463</v>
      </c>
      <c r="J64" s="2">
        <v>431702</v>
      </c>
      <c r="K64" s="2">
        <v>234431</v>
      </c>
      <c r="L64" s="2">
        <v>243</v>
      </c>
      <c r="M64" s="2">
        <v>243</v>
      </c>
      <c r="N64" s="2">
        <v>743</v>
      </c>
      <c r="O64" s="2">
        <v>1709</v>
      </c>
    </row>
    <row r="65" spans="1:15" s="17" customFormat="1" ht="25.5" x14ac:dyDescent="0.2">
      <c r="A65" s="3">
        <v>4.9000000000000004</v>
      </c>
      <c r="B65" s="7" t="s">
        <v>96</v>
      </c>
      <c r="C65" s="2">
        <v>0</v>
      </c>
      <c r="D65" s="2">
        <v>0</v>
      </c>
      <c r="E65" s="2">
        <v>0</v>
      </c>
      <c r="F65" s="2">
        <v>0</v>
      </c>
      <c r="G65" s="2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</row>
    <row r="66" spans="1:15" s="16" customFormat="1" ht="15" x14ac:dyDescent="0.25">
      <c r="A66" s="6">
        <v>5</v>
      </c>
      <c r="B66" s="6" t="s">
        <v>97</v>
      </c>
      <c r="C66" s="10">
        <f>C67</f>
        <v>35041285</v>
      </c>
      <c r="D66" s="10">
        <f t="shared" ref="D66:O66" si="10">D67</f>
        <v>2508096</v>
      </c>
      <c r="E66" s="10">
        <f t="shared" si="10"/>
        <v>2717185</v>
      </c>
      <c r="F66" s="10">
        <f t="shared" si="10"/>
        <v>3629008</v>
      </c>
      <c r="G66" s="10">
        <f t="shared" si="10"/>
        <v>3169233</v>
      </c>
      <c r="H66" s="10">
        <f t="shared" si="10"/>
        <v>4500954</v>
      </c>
      <c r="I66" s="10">
        <f t="shared" si="10"/>
        <v>5117391</v>
      </c>
      <c r="J66" s="10">
        <f t="shared" si="10"/>
        <v>4803915</v>
      </c>
      <c r="K66" s="10">
        <f t="shared" si="10"/>
        <v>4754001</v>
      </c>
      <c r="L66" s="10">
        <f t="shared" si="10"/>
        <v>686770</v>
      </c>
      <c r="M66" s="10">
        <f t="shared" si="10"/>
        <v>904232</v>
      </c>
      <c r="N66" s="10">
        <f t="shared" si="10"/>
        <v>969874</v>
      </c>
      <c r="O66" s="10">
        <f t="shared" si="10"/>
        <v>1280626</v>
      </c>
    </row>
    <row r="67" spans="1:15" s="17" customFormat="1" x14ac:dyDescent="0.2">
      <c r="A67" s="20">
        <v>5.0999999999999996</v>
      </c>
      <c r="B67" s="4" t="s">
        <v>98</v>
      </c>
      <c r="C67" s="2">
        <f>SUM(C68:C72)</f>
        <v>35041285</v>
      </c>
      <c r="D67" s="2">
        <f t="shared" ref="D67:O67" si="11">SUM(D68:D72)</f>
        <v>2508096</v>
      </c>
      <c r="E67" s="2">
        <f t="shared" si="11"/>
        <v>2717185</v>
      </c>
      <c r="F67" s="2">
        <f t="shared" si="11"/>
        <v>3629008</v>
      </c>
      <c r="G67" s="2">
        <f t="shared" si="11"/>
        <v>3169233</v>
      </c>
      <c r="H67" s="2">
        <f t="shared" si="11"/>
        <v>4500954</v>
      </c>
      <c r="I67" s="2">
        <f t="shared" si="11"/>
        <v>5117391</v>
      </c>
      <c r="J67" s="2">
        <f t="shared" si="11"/>
        <v>4803915</v>
      </c>
      <c r="K67" s="2">
        <f t="shared" si="11"/>
        <v>4754001</v>
      </c>
      <c r="L67" s="2">
        <f t="shared" si="11"/>
        <v>686770</v>
      </c>
      <c r="M67" s="2">
        <f t="shared" si="11"/>
        <v>904232</v>
      </c>
      <c r="N67" s="2">
        <f t="shared" si="11"/>
        <v>969874</v>
      </c>
      <c r="O67" s="2">
        <f t="shared" si="11"/>
        <v>1280626</v>
      </c>
    </row>
    <row r="68" spans="1:15" s="17" customFormat="1" x14ac:dyDescent="0.2">
      <c r="A68" s="3" t="s">
        <v>99</v>
      </c>
      <c r="B68" s="4" t="s">
        <v>100</v>
      </c>
      <c r="C68" s="2">
        <v>880153</v>
      </c>
      <c r="D68" s="2">
        <v>22376</v>
      </c>
      <c r="E68" s="2">
        <v>54131</v>
      </c>
      <c r="F68" s="2">
        <v>78995</v>
      </c>
      <c r="G68" s="2">
        <v>77416</v>
      </c>
      <c r="H68" s="2">
        <v>78843</v>
      </c>
      <c r="I68" s="2">
        <v>75492</v>
      </c>
      <c r="J68" s="2">
        <v>70289</v>
      </c>
      <c r="K68" s="2">
        <v>83531</v>
      </c>
      <c r="L68" s="2">
        <v>84713</v>
      </c>
      <c r="M68" s="2">
        <v>70307</v>
      </c>
      <c r="N68" s="2">
        <v>106162</v>
      </c>
      <c r="O68" s="2">
        <v>77898</v>
      </c>
    </row>
    <row r="69" spans="1:15" s="17" customFormat="1" x14ac:dyDescent="0.2">
      <c r="A69" s="3" t="s">
        <v>101</v>
      </c>
      <c r="B69" s="4" t="s">
        <v>102</v>
      </c>
      <c r="C69" s="2">
        <v>4534564</v>
      </c>
      <c r="D69" s="2">
        <v>402460</v>
      </c>
      <c r="E69" s="2">
        <v>543297</v>
      </c>
      <c r="F69" s="2">
        <v>785594</v>
      </c>
      <c r="G69" s="2">
        <v>349539</v>
      </c>
      <c r="H69" s="2">
        <v>511266</v>
      </c>
      <c r="I69" s="2">
        <v>521916</v>
      </c>
      <c r="J69" s="2">
        <v>386759</v>
      </c>
      <c r="K69" s="2">
        <v>273385</v>
      </c>
      <c r="L69" s="2">
        <v>274058</v>
      </c>
      <c r="M69" s="2">
        <v>187067</v>
      </c>
      <c r="N69" s="2">
        <v>173775</v>
      </c>
      <c r="O69" s="2">
        <v>125448</v>
      </c>
    </row>
    <row r="70" spans="1:15" s="17" customFormat="1" x14ac:dyDescent="0.2">
      <c r="A70" s="3" t="s">
        <v>103</v>
      </c>
      <c r="B70" s="4" t="s">
        <v>104</v>
      </c>
      <c r="C70" s="2">
        <v>58364</v>
      </c>
      <c r="D70" s="2">
        <v>0</v>
      </c>
      <c r="E70" s="2">
        <v>5320</v>
      </c>
      <c r="F70" s="2">
        <v>0</v>
      </c>
      <c r="G70" s="2">
        <v>5320</v>
      </c>
      <c r="H70" s="2">
        <v>4407</v>
      </c>
      <c r="I70" s="2">
        <v>1935</v>
      </c>
      <c r="J70" s="2">
        <v>5320</v>
      </c>
      <c r="K70" s="2">
        <v>1935</v>
      </c>
      <c r="L70" s="2">
        <v>4298</v>
      </c>
      <c r="M70" s="2">
        <v>4488</v>
      </c>
      <c r="N70" s="2">
        <v>0</v>
      </c>
      <c r="O70" s="2">
        <v>25341</v>
      </c>
    </row>
    <row r="71" spans="1:15" s="17" customFormat="1" x14ac:dyDescent="0.2">
      <c r="A71" s="3" t="s">
        <v>105</v>
      </c>
      <c r="B71" s="4" t="s">
        <v>106</v>
      </c>
      <c r="C71" s="2">
        <v>3832655</v>
      </c>
      <c r="D71" s="2">
        <v>1808</v>
      </c>
      <c r="E71" s="2">
        <v>309567</v>
      </c>
      <c r="F71" s="2">
        <v>233566</v>
      </c>
      <c r="G71" s="2">
        <v>355863</v>
      </c>
      <c r="H71" s="2">
        <v>122402</v>
      </c>
      <c r="I71" s="2">
        <v>244701</v>
      </c>
      <c r="J71" s="2">
        <v>18533</v>
      </c>
      <c r="K71" s="2">
        <v>106240</v>
      </c>
      <c r="L71" s="2">
        <v>238758</v>
      </c>
      <c r="M71" s="2">
        <v>573476</v>
      </c>
      <c r="N71" s="2">
        <v>628573</v>
      </c>
      <c r="O71" s="2">
        <v>999168</v>
      </c>
    </row>
    <row r="72" spans="1:15" s="17" customFormat="1" x14ac:dyDescent="0.2">
      <c r="A72" s="3" t="s">
        <v>107</v>
      </c>
      <c r="B72" s="4" t="s">
        <v>108</v>
      </c>
      <c r="C72" s="2">
        <v>25735549</v>
      </c>
      <c r="D72" s="2">
        <v>2081452</v>
      </c>
      <c r="E72" s="2">
        <v>1804870</v>
      </c>
      <c r="F72" s="2">
        <v>2530853</v>
      </c>
      <c r="G72" s="2">
        <v>2381095</v>
      </c>
      <c r="H72" s="2">
        <v>3784036</v>
      </c>
      <c r="I72" s="2">
        <v>4273347</v>
      </c>
      <c r="J72" s="2">
        <v>4323014</v>
      </c>
      <c r="K72" s="2">
        <v>4288910</v>
      </c>
      <c r="L72" s="2">
        <v>84943</v>
      </c>
      <c r="M72" s="2">
        <v>68894</v>
      </c>
      <c r="N72" s="2">
        <v>61364</v>
      </c>
      <c r="O72" s="2">
        <v>52771</v>
      </c>
    </row>
    <row r="73" spans="1:15" s="17" customFormat="1" x14ac:dyDescent="0.2">
      <c r="A73" s="9">
        <v>5.2</v>
      </c>
      <c r="B73" s="4" t="s">
        <v>109</v>
      </c>
      <c r="C73" s="2">
        <v>0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</row>
    <row r="74" spans="1:15" s="17" customFormat="1" ht="25.5" x14ac:dyDescent="0.2">
      <c r="A74" s="9">
        <v>5.9</v>
      </c>
      <c r="B74" s="7" t="s">
        <v>110</v>
      </c>
      <c r="C74" s="2">
        <v>0</v>
      </c>
      <c r="D74" s="2">
        <v>0</v>
      </c>
      <c r="E74" s="2">
        <v>0</v>
      </c>
      <c r="F74" s="2">
        <v>0</v>
      </c>
      <c r="G74" s="2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</row>
    <row r="75" spans="1:15" s="16" customFormat="1" ht="15" x14ac:dyDescent="0.25">
      <c r="A75" s="6">
        <v>6</v>
      </c>
      <c r="B75" s="6" t="s">
        <v>111</v>
      </c>
      <c r="C75" s="10">
        <f>C76</f>
        <v>162612922</v>
      </c>
      <c r="D75" s="10">
        <f t="shared" ref="D75:O75" si="12">D76</f>
        <v>15175973</v>
      </c>
      <c r="E75" s="10">
        <f t="shared" si="12"/>
        <v>13581326</v>
      </c>
      <c r="F75" s="10">
        <f t="shared" si="12"/>
        <v>14155131</v>
      </c>
      <c r="G75" s="10">
        <f t="shared" si="12"/>
        <v>14730103</v>
      </c>
      <c r="H75" s="10">
        <f t="shared" si="12"/>
        <v>13847450</v>
      </c>
      <c r="I75" s="10">
        <f t="shared" si="12"/>
        <v>13847577</v>
      </c>
      <c r="J75" s="10">
        <f t="shared" si="12"/>
        <v>16827813</v>
      </c>
      <c r="K75" s="10">
        <f t="shared" si="12"/>
        <v>14946514</v>
      </c>
      <c r="L75" s="10">
        <f t="shared" si="12"/>
        <v>11086291</v>
      </c>
      <c r="M75" s="10">
        <f t="shared" si="12"/>
        <v>12242159</v>
      </c>
      <c r="N75" s="10">
        <f t="shared" si="12"/>
        <v>11086291</v>
      </c>
      <c r="O75" s="10">
        <f t="shared" si="12"/>
        <v>11086294</v>
      </c>
    </row>
    <row r="76" spans="1:15" s="17" customFormat="1" x14ac:dyDescent="0.2">
      <c r="A76" s="9">
        <v>6.1</v>
      </c>
      <c r="B76" s="4" t="s">
        <v>112</v>
      </c>
      <c r="C76" s="2">
        <f>SUM(C77:C79)</f>
        <v>162612922</v>
      </c>
      <c r="D76" s="2">
        <f t="shared" ref="D76:O76" si="13">SUM(D77:D79)</f>
        <v>15175973</v>
      </c>
      <c r="E76" s="2">
        <f t="shared" si="13"/>
        <v>13581326</v>
      </c>
      <c r="F76" s="2">
        <f t="shared" si="13"/>
        <v>14155131</v>
      </c>
      <c r="G76" s="2">
        <f t="shared" si="13"/>
        <v>14730103</v>
      </c>
      <c r="H76" s="2">
        <f t="shared" si="13"/>
        <v>13847450</v>
      </c>
      <c r="I76" s="2">
        <f t="shared" si="13"/>
        <v>13847577</v>
      </c>
      <c r="J76" s="2">
        <f t="shared" si="13"/>
        <v>16827813</v>
      </c>
      <c r="K76" s="2">
        <f t="shared" si="13"/>
        <v>14946514</v>
      </c>
      <c r="L76" s="2">
        <f t="shared" si="13"/>
        <v>11086291</v>
      </c>
      <c r="M76" s="2">
        <f t="shared" si="13"/>
        <v>12242159</v>
      </c>
      <c r="N76" s="2">
        <f t="shared" si="13"/>
        <v>11086291</v>
      </c>
      <c r="O76" s="2">
        <f t="shared" si="13"/>
        <v>11086294</v>
      </c>
    </row>
    <row r="77" spans="1:15" s="17" customFormat="1" x14ac:dyDescent="0.2">
      <c r="A77" s="3" t="s">
        <v>113</v>
      </c>
      <c r="B77" s="4" t="s">
        <v>114</v>
      </c>
      <c r="C77" s="2">
        <v>153278106</v>
      </c>
      <c r="D77" s="2">
        <v>13785556</v>
      </c>
      <c r="E77" s="2">
        <v>13580271</v>
      </c>
      <c r="F77" s="2">
        <v>13296527</v>
      </c>
      <c r="G77" s="2">
        <v>13612028</v>
      </c>
      <c r="H77" s="2">
        <v>13413939</v>
      </c>
      <c r="I77" s="2">
        <v>13778875</v>
      </c>
      <c r="J77" s="2">
        <v>13820384</v>
      </c>
      <c r="K77" s="2">
        <v>13645359</v>
      </c>
      <c r="L77" s="2">
        <v>11086291</v>
      </c>
      <c r="M77" s="2">
        <v>11086291</v>
      </c>
      <c r="N77" s="2">
        <v>11086291</v>
      </c>
      <c r="O77" s="2">
        <v>11086294</v>
      </c>
    </row>
    <row r="78" spans="1:15" s="17" customFormat="1" x14ac:dyDescent="0.2">
      <c r="A78" s="3" t="s">
        <v>115</v>
      </c>
      <c r="B78" s="4" t="s">
        <v>116</v>
      </c>
      <c r="C78" s="2">
        <v>9068956</v>
      </c>
      <c r="D78" s="2">
        <v>1390417</v>
      </c>
      <c r="E78" s="2">
        <v>0</v>
      </c>
      <c r="F78" s="2">
        <v>815349</v>
      </c>
      <c r="G78" s="2">
        <v>1069545</v>
      </c>
      <c r="H78" s="2">
        <v>379706</v>
      </c>
      <c r="I78" s="2">
        <v>14897</v>
      </c>
      <c r="J78" s="2">
        <v>2958899</v>
      </c>
      <c r="K78" s="2">
        <v>1284275</v>
      </c>
      <c r="L78" s="2">
        <v>0</v>
      </c>
      <c r="M78" s="2">
        <v>1155868</v>
      </c>
      <c r="N78" s="2">
        <v>0</v>
      </c>
      <c r="O78" s="2">
        <v>0</v>
      </c>
    </row>
    <row r="79" spans="1:15" s="17" customFormat="1" x14ac:dyDescent="0.2">
      <c r="A79" s="3" t="s">
        <v>117</v>
      </c>
      <c r="B79" s="4" t="s">
        <v>118</v>
      </c>
      <c r="C79" s="2">
        <v>265860</v>
      </c>
      <c r="D79" s="2">
        <v>0</v>
      </c>
      <c r="E79" s="2">
        <v>1055</v>
      </c>
      <c r="F79" s="2">
        <v>43255</v>
      </c>
      <c r="G79" s="2">
        <v>48530</v>
      </c>
      <c r="H79" s="2">
        <v>53805</v>
      </c>
      <c r="I79" s="2">
        <v>53805</v>
      </c>
      <c r="J79" s="2">
        <v>48530</v>
      </c>
      <c r="K79" s="2">
        <v>16880</v>
      </c>
      <c r="L79" s="2">
        <v>0</v>
      </c>
      <c r="M79" s="2">
        <v>0</v>
      </c>
      <c r="N79" s="2">
        <v>0</v>
      </c>
      <c r="O79" s="2">
        <v>0</v>
      </c>
    </row>
    <row r="80" spans="1:15" s="17" customFormat="1" x14ac:dyDescent="0.2">
      <c r="A80" s="9">
        <v>6.2</v>
      </c>
      <c r="B80" s="4" t="s">
        <v>119</v>
      </c>
      <c r="C80" s="2">
        <v>0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</row>
    <row r="81" spans="1:15" s="17" customFormat="1" x14ac:dyDescent="0.2">
      <c r="A81" s="9">
        <v>6.3</v>
      </c>
      <c r="B81" s="4" t="s">
        <v>120</v>
      </c>
      <c r="C81" s="2">
        <v>0</v>
      </c>
      <c r="D81" s="2"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</row>
    <row r="82" spans="1:15" s="17" customFormat="1" ht="25.5" x14ac:dyDescent="0.2">
      <c r="A82" s="9">
        <v>6.9</v>
      </c>
      <c r="B82" s="7" t="s">
        <v>121</v>
      </c>
      <c r="C82" s="2">
        <v>0</v>
      </c>
      <c r="D82" s="2">
        <v>0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</row>
    <row r="83" spans="1:15" s="16" customFormat="1" ht="15" x14ac:dyDescent="0.25">
      <c r="A83" s="6">
        <v>7</v>
      </c>
      <c r="B83" s="6" t="s">
        <v>122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v>0</v>
      </c>
      <c r="N83" s="10">
        <v>0</v>
      </c>
      <c r="O83" s="10">
        <v>0</v>
      </c>
    </row>
    <row r="84" spans="1:15" s="17" customFormat="1" ht="25.5" x14ac:dyDescent="0.2">
      <c r="A84" s="9">
        <v>7.1</v>
      </c>
      <c r="B84" s="7" t="s">
        <v>123</v>
      </c>
      <c r="C84" s="2">
        <v>0</v>
      </c>
      <c r="D84" s="2">
        <v>0</v>
      </c>
      <c r="E84" s="2">
        <v>0</v>
      </c>
      <c r="F84" s="2">
        <v>0</v>
      </c>
      <c r="G84" s="2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</row>
    <row r="85" spans="1:15" s="17" customFormat="1" x14ac:dyDescent="0.2">
      <c r="A85" s="9">
        <v>7.2</v>
      </c>
      <c r="B85" s="4" t="s">
        <v>124</v>
      </c>
      <c r="C85" s="2">
        <v>0</v>
      </c>
      <c r="D85" s="2">
        <v>0</v>
      </c>
      <c r="E85" s="2">
        <v>0</v>
      </c>
      <c r="F85" s="2">
        <v>0</v>
      </c>
      <c r="G85" s="2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</row>
    <row r="86" spans="1:15" s="17" customFormat="1" ht="25.5" x14ac:dyDescent="0.2">
      <c r="A86" s="9">
        <v>7.3</v>
      </c>
      <c r="B86" s="7" t="s">
        <v>125</v>
      </c>
      <c r="C86" s="2">
        <v>0</v>
      </c>
      <c r="D86" s="2">
        <v>0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</row>
    <row r="87" spans="1:15" s="17" customFormat="1" ht="25.5" x14ac:dyDescent="0.2">
      <c r="A87" s="9">
        <v>7.4</v>
      </c>
      <c r="B87" s="7" t="s">
        <v>126</v>
      </c>
      <c r="C87" s="2">
        <v>0</v>
      </c>
      <c r="D87" s="2">
        <v>0</v>
      </c>
      <c r="E87" s="2">
        <v>0</v>
      </c>
      <c r="F87" s="2">
        <v>0</v>
      </c>
      <c r="G87" s="2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</row>
    <row r="88" spans="1:15" s="17" customFormat="1" ht="25.5" x14ac:dyDescent="0.2">
      <c r="A88" s="9">
        <v>7.5</v>
      </c>
      <c r="B88" s="7" t="s">
        <v>127</v>
      </c>
      <c r="C88" s="2">
        <v>0</v>
      </c>
      <c r="D88" s="2">
        <v>0</v>
      </c>
      <c r="E88" s="2">
        <v>0</v>
      </c>
      <c r="F88" s="2">
        <v>0</v>
      </c>
      <c r="G88" s="2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</row>
    <row r="89" spans="1:15" s="17" customFormat="1" ht="25.5" x14ac:dyDescent="0.2">
      <c r="A89" s="9">
        <v>7.6</v>
      </c>
      <c r="B89" s="7" t="s">
        <v>128</v>
      </c>
      <c r="C89" s="2">
        <v>0</v>
      </c>
      <c r="D89" s="2">
        <v>0</v>
      </c>
      <c r="E89" s="2">
        <v>0</v>
      </c>
      <c r="F89" s="2">
        <v>0</v>
      </c>
      <c r="G89" s="2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</row>
    <row r="90" spans="1:15" s="17" customFormat="1" ht="25.5" x14ac:dyDescent="0.2">
      <c r="A90" s="9">
        <v>7.7</v>
      </c>
      <c r="B90" s="7" t="s">
        <v>129</v>
      </c>
      <c r="C90" s="2">
        <v>0</v>
      </c>
      <c r="D90" s="2">
        <v>0</v>
      </c>
      <c r="E90" s="2">
        <v>0</v>
      </c>
      <c r="F90" s="2">
        <v>0</v>
      </c>
      <c r="G90" s="2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</row>
    <row r="91" spans="1:15" s="17" customFormat="1" ht="25.5" x14ac:dyDescent="0.2">
      <c r="A91" s="9">
        <v>7.8</v>
      </c>
      <c r="B91" s="7" t="s">
        <v>130</v>
      </c>
      <c r="C91" s="2">
        <v>0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</row>
    <row r="92" spans="1:15" s="17" customFormat="1" x14ac:dyDescent="0.2">
      <c r="A92" s="9">
        <v>7.9</v>
      </c>
      <c r="B92" s="7" t="s">
        <v>131</v>
      </c>
      <c r="C92" s="2">
        <v>0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</row>
    <row r="93" spans="1:15" s="16" customFormat="1" ht="15" x14ac:dyDescent="0.25">
      <c r="A93" s="6">
        <v>8</v>
      </c>
      <c r="B93" s="6" t="s">
        <v>132</v>
      </c>
      <c r="C93" s="10">
        <f>SUM(C94:C95)</f>
        <v>5292368445</v>
      </c>
      <c r="D93" s="10">
        <f t="shared" ref="D93:O93" si="14">SUM(D94:D95)</f>
        <v>0</v>
      </c>
      <c r="E93" s="10">
        <f t="shared" si="14"/>
        <v>488156973</v>
      </c>
      <c r="F93" s="10">
        <f t="shared" si="14"/>
        <v>471217460</v>
      </c>
      <c r="G93" s="10">
        <f t="shared" si="14"/>
        <v>471217460</v>
      </c>
      <c r="H93" s="10">
        <f t="shared" si="14"/>
        <v>471217460</v>
      </c>
      <c r="I93" s="10">
        <f t="shared" si="14"/>
        <v>471217460</v>
      </c>
      <c r="J93" s="10">
        <f t="shared" si="14"/>
        <v>471217460</v>
      </c>
      <c r="K93" s="10">
        <f t="shared" si="14"/>
        <v>471217460</v>
      </c>
      <c r="L93" s="10">
        <f t="shared" si="14"/>
        <v>471217460</v>
      </c>
      <c r="M93" s="10">
        <f t="shared" si="14"/>
        <v>471217460</v>
      </c>
      <c r="N93" s="10">
        <f t="shared" si="14"/>
        <v>471217463</v>
      </c>
      <c r="O93" s="10">
        <f t="shared" si="14"/>
        <v>563254329</v>
      </c>
    </row>
    <row r="94" spans="1:15" s="17" customFormat="1" x14ac:dyDescent="0.2">
      <c r="A94" s="9">
        <v>8.1</v>
      </c>
      <c r="B94" s="4" t="s">
        <v>133</v>
      </c>
      <c r="C94" s="2">
        <v>3141894554</v>
      </c>
      <c r="D94" s="2">
        <v>0</v>
      </c>
      <c r="E94" s="2">
        <v>301026332</v>
      </c>
      <c r="F94" s="2">
        <v>284086819</v>
      </c>
      <c r="G94" s="2">
        <v>284086819</v>
      </c>
      <c r="H94" s="2">
        <v>284086819</v>
      </c>
      <c r="I94" s="2">
        <v>284086819</v>
      </c>
      <c r="J94" s="2">
        <v>284086819</v>
      </c>
      <c r="K94" s="2">
        <v>284086819</v>
      </c>
      <c r="L94" s="2">
        <v>284086819</v>
      </c>
      <c r="M94" s="2">
        <v>284086819</v>
      </c>
      <c r="N94" s="2">
        <v>284086819</v>
      </c>
      <c r="O94" s="2">
        <v>284086851</v>
      </c>
    </row>
    <row r="95" spans="1:15" s="17" customFormat="1" x14ac:dyDescent="0.2">
      <c r="A95" s="9">
        <v>8.1999999999999993</v>
      </c>
      <c r="B95" s="4" t="s">
        <v>134</v>
      </c>
      <c r="C95" s="2">
        <v>2150473891</v>
      </c>
      <c r="D95" s="2">
        <v>0</v>
      </c>
      <c r="E95" s="2">
        <v>187130641</v>
      </c>
      <c r="F95" s="2">
        <v>187130641</v>
      </c>
      <c r="G95" s="2">
        <v>187130641</v>
      </c>
      <c r="H95" s="2">
        <v>187130641</v>
      </c>
      <c r="I95" s="2">
        <v>187130641</v>
      </c>
      <c r="J95" s="2">
        <v>187130641</v>
      </c>
      <c r="K95" s="2">
        <v>187130641</v>
      </c>
      <c r="L95" s="2">
        <v>187130641</v>
      </c>
      <c r="M95" s="2">
        <v>187130641</v>
      </c>
      <c r="N95" s="2">
        <v>187130644</v>
      </c>
      <c r="O95" s="2">
        <v>279167478</v>
      </c>
    </row>
    <row r="96" spans="1:15" s="17" customFormat="1" x14ac:dyDescent="0.2">
      <c r="A96" s="9">
        <v>8.3000000000000007</v>
      </c>
      <c r="B96" s="4" t="s">
        <v>135</v>
      </c>
      <c r="C96" s="2">
        <v>0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</row>
    <row r="97" spans="1:15" s="17" customFormat="1" x14ac:dyDescent="0.2">
      <c r="A97" s="9">
        <v>8.4</v>
      </c>
      <c r="B97" s="4" t="s">
        <v>136</v>
      </c>
      <c r="C97" s="2">
        <v>0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</row>
    <row r="98" spans="1:15" s="17" customFormat="1" x14ac:dyDescent="0.2">
      <c r="A98" s="9">
        <v>8.5</v>
      </c>
      <c r="B98" s="4" t="s">
        <v>137</v>
      </c>
      <c r="C98" s="2">
        <v>0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</row>
    <row r="99" spans="1:15" s="16" customFormat="1" ht="15" x14ac:dyDescent="0.25">
      <c r="A99" s="6">
        <v>9</v>
      </c>
      <c r="B99" s="6" t="s">
        <v>138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v>0</v>
      </c>
      <c r="N99" s="10">
        <v>0</v>
      </c>
      <c r="O99" s="10">
        <v>0</v>
      </c>
    </row>
    <row r="100" spans="1:15" s="17" customFormat="1" x14ac:dyDescent="0.2">
      <c r="A100" s="9">
        <v>9.1</v>
      </c>
      <c r="B100" s="4" t="s">
        <v>139</v>
      </c>
      <c r="C100" s="2">
        <v>0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</row>
    <row r="101" spans="1:15" s="17" customFormat="1" x14ac:dyDescent="0.2">
      <c r="A101" s="9">
        <v>9.1999999999999993</v>
      </c>
      <c r="B101" s="4" t="s">
        <v>140</v>
      </c>
      <c r="C101" s="2">
        <v>0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</row>
    <row r="102" spans="1:15" s="17" customFormat="1" x14ac:dyDescent="0.2">
      <c r="A102" s="9">
        <v>9.3000000000000007</v>
      </c>
      <c r="B102" s="4" t="s">
        <v>141</v>
      </c>
      <c r="C102" s="2">
        <v>0</v>
      </c>
      <c r="D102" s="2">
        <v>0</v>
      </c>
      <c r="E102" s="2">
        <v>0</v>
      </c>
      <c r="F102" s="2">
        <v>0</v>
      </c>
      <c r="G102" s="2">
        <v>0</v>
      </c>
      <c r="H102" s="2">
        <v>0</v>
      </c>
      <c r="I102" s="2">
        <v>0</v>
      </c>
      <c r="J102" s="2">
        <v>0</v>
      </c>
      <c r="K102" s="2">
        <v>0</v>
      </c>
      <c r="L102" s="2">
        <v>0</v>
      </c>
      <c r="M102" s="2">
        <v>0</v>
      </c>
      <c r="N102" s="2">
        <v>0</v>
      </c>
      <c r="O102" s="2">
        <v>0</v>
      </c>
    </row>
    <row r="103" spans="1:15" s="17" customFormat="1" x14ac:dyDescent="0.2">
      <c r="A103" s="9">
        <v>9.4</v>
      </c>
      <c r="B103" s="4" t="s">
        <v>142</v>
      </c>
      <c r="C103" s="2">
        <v>0</v>
      </c>
      <c r="D103" s="2">
        <v>0</v>
      </c>
      <c r="E103" s="2">
        <v>0</v>
      </c>
      <c r="F103" s="2">
        <v>0</v>
      </c>
      <c r="G103" s="2">
        <v>0</v>
      </c>
      <c r="H103" s="2">
        <v>0</v>
      </c>
      <c r="I103" s="2">
        <v>0</v>
      </c>
      <c r="J103" s="2">
        <v>0</v>
      </c>
      <c r="K103" s="2">
        <v>0</v>
      </c>
      <c r="L103" s="2">
        <v>0</v>
      </c>
      <c r="M103" s="2">
        <v>0</v>
      </c>
      <c r="N103" s="2">
        <v>0</v>
      </c>
      <c r="O103" s="2">
        <v>0</v>
      </c>
    </row>
    <row r="104" spans="1:15" s="17" customFormat="1" x14ac:dyDescent="0.2">
      <c r="A104" s="9">
        <v>9.5</v>
      </c>
      <c r="B104" s="4" t="s">
        <v>143</v>
      </c>
      <c r="C104" s="2">
        <v>0</v>
      </c>
      <c r="D104" s="2">
        <v>0</v>
      </c>
      <c r="E104" s="2">
        <v>0</v>
      </c>
      <c r="F104" s="2">
        <v>0</v>
      </c>
      <c r="G104" s="2">
        <v>0</v>
      </c>
      <c r="H104" s="2">
        <v>0</v>
      </c>
      <c r="I104" s="2">
        <v>0</v>
      </c>
      <c r="J104" s="2">
        <v>0</v>
      </c>
      <c r="K104" s="2">
        <v>0</v>
      </c>
      <c r="L104" s="2">
        <v>0</v>
      </c>
      <c r="M104" s="2">
        <v>0</v>
      </c>
      <c r="N104" s="2">
        <v>0</v>
      </c>
      <c r="O104" s="2">
        <v>0</v>
      </c>
    </row>
    <row r="105" spans="1:15" s="17" customFormat="1" x14ac:dyDescent="0.2">
      <c r="A105" s="9">
        <v>9.6</v>
      </c>
      <c r="B105" s="4" t="s">
        <v>144</v>
      </c>
      <c r="C105" s="2">
        <v>0</v>
      </c>
      <c r="D105" s="2">
        <v>0</v>
      </c>
      <c r="E105" s="2">
        <v>0</v>
      </c>
      <c r="F105" s="2">
        <v>0</v>
      </c>
      <c r="G105" s="2">
        <v>0</v>
      </c>
      <c r="H105" s="2">
        <v>0</v>
      </c>
      <c r="I105" s="2">
        <v>0</v>
      </c>
      <c r="J105" s="2">
        <v>0</v>
      </c>
      <c r="K105" s="2">
        <v>0</v>
      </c>
      <c r="L105" s="2">
        <v>0</v>
      </c>
      <c r="M105" s="2">
        <v>0</v>
      </c>
      <c r="N105" s="2">
        <v>0</v>
      </c>
      <c r="O105" s="2">
        <v>0</v>
      </c>
    </row>
    <row r="106" spans="1:15" s="17" customFormat="1" x14ac:dyDescent="0.2">
      <c r="A106" s="9">
        <v>9.6999999999999993</v>
      </c>
      <c r="B106" s="4" t="s">
        <v>145</v>
      </c>
      <c r="C106" s="2">
        <v>0</v>
      </c>
      <c r="D106" s="2">
        <v>0</v>
      </c>
      <c r="E106" s="2">
        <v>0</v>
      </c>
      <c r="F106" s="2">
        <v>0</v>
      </c>
      <c r="G106" s="2">
        <v>0</v>
      </c>
      <c r="H106" s="2">
        <v>0</v>
      </c>
      <c r="I106" s="2">
        <v>0</v>
      </c>
      <c r="J106" s="2">
        <v>0</v>
      </c>
      <c r="K106" s="2">
        <v>0</v>
      </c>
      <c r="L106" s="2">
        <v>0</v>
      </c>
      <c r="M106" s="2">
        <v>0</v>
      </c>
      <c r="N106" s="2">
        <v>0</v>
      </c>
      <c r="O106" s="2">
        <v>0</v>
      </c>
    </row>
    <row r="107" spans="1:15" s="16" customFormat="1" ht="15" x14ac:dyDescent="0.25">
      <c r="A107" s="6">
        <v>0</v>
      </c>
      <c r="B107" s="6" t="s">
        <v>146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v>0</v>
      </c>
      <c r="M107" s="10">
        <v>0</v>
      </c>
      <c r="N107" s="10">
        <v>0</v>
      </c>
      <c r="O107" s="10">
        <v>0</v>
      </c>
    </row>
    <row r="108" spans="1:15" s="17" customFormat="1" x14ac:dyDescent="0.2">
      <c r="A108" s="9">
        <v>0.1</v>
      </c>
      <c r="B108" s="4" t="s">
        <v>147</v>
      </c>
      <c r="C108" s="2">
        <v>0</v>
      </c>
      <c r="D108" s="2">
        <v>0</v>
      </c>
      <c r="E108" s="2">
        <v>0</v>
      </c>
      <c r="F108" s="2">
        <v>0</v>
      </c>
      <c r="G108" s="2">
        <v>0</v>
      </c>
      <c r="H108" s="2">
        <v>0</v>
      </c>
      <c r="I108" s="2">
        <v>0</v>
      </c>
      <c r="J108" s="2">
        <v>0</v>
      </c>
      <c r="K108" s="2">
        <v>0</v>
      </c>
      <c r="L108" s="2">
        <v>0</v>
      </c>
      <c r="M108" s="2">
        <v>0</v>
      </c>
      <c r="N108" s="2">
        <v>0</v>
      </c>
      <c r="O108" s="2">
        <v>0</v>
      </c>
    </row>
    <row r="109" spans="1:15" s="17" customFormat="1" x14ac:dyDescent="0.2">
      <c r="A109" s="9">
        <v>0.2</v>
      </c>
      <c r="B109" s="4" t="s">
        <v>148</v>
      </c>
      <c r="C109" s="2">
        <v>0</v>
      </c>
      <c r="D109" s="2">
        <v>0</v>
      </c>
      <c r="E109" s="2">
        <v>0</v>
      </c>
      <c r="F109" s="2">
        <v>0</v>
      </c>
      <c r="G109" s="2">
        <v>0</v>
      </c>
      <c r="H109" s="2">
        <v>0</v>
      </c>
      <c r="I109" s="2">
        <v>0</v>
      </c>
      <c r="J109" s="2">
        <v>0</v>
      </c>
      <c r="K109" s="2">
        <v>0</v>
      </c>
      <c r="L109" s="2">
        <v>0</v>
      </c>
      <c r="M109" s="2">
        <v>0</v>
      </c>
      <c r="N109" s="2">
        <v>0</v>
      </c>
      <c r="O109" s="2">
        <v>0</v>
      </c>
    </row>
    <row r="110" spans="1:15" s="17" customFormat="1" x14ac:dyDescent="0.2">
      <c r="A110" s="9">
        <v>0.3</v>
      </c>
      <c r="B110" s="4" t="s">
        <v>149</v>
      </c>
      <c r="C110" s="2">
        <v>0</v>
      </c>
      <c r="D110" s="2">
        <v>0</v>
      </c>
      <c r="E110" s="2">
        <v>0</v>
      </c>
      <c r="F110" s="2">
        <v>0</v>
      </c>
      <c r="G110" s="2">
        <v>0</v>
      </c>
      <c r="H110" s="2">
        <v>0</v>
      </c>
      <c r="I110" s="2">
        <v>0</v>
      </c>
      <c r="J110" s="2">
        <v>0</v>
      </c>
      <c r="K110" s="2">
        <v>0</v>
      </c>
      <c r="L110" s="2">
        <v>0</v>
      </c>
      <c r="M110" s="2">
        <v>0</v>
      </c>
      <c r="N110" s="2">
        <v>0</v>
      </c>
      <c r="O110" s="2">
        <v>0</v>
      </c>
    </row>
    <row r="113" spans="2:2" x14ac:dyDescent="0.2">
      <c r="B113" s="21"/>
    </row>
  </sheetData>
  <mergeCells count="16">
    <mergeCell ref="O6:O7"/>
    <mergeCell ref="A5:O5"/>
    <mergeCell ref="A6:A7"/>
    <mergeCell ref="B6:B7"/>
    <mergeCell ref="C6:C7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</mergeCells>
  <printOptions horizontalCentered="1"/>
  <pageMargins left="0.31496062992125984" right="0.31496062992125984" top="0.59055118110236227" bottom="0.47" header="0.31496062992125984" footer="0.31496062992125984"/>
  <pageSetup paperSize="5" scale="54" fitToHeight="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Calend Con Form (3)</vt:lpstr>
      <vt:lpstr>'Calend Con Form (3)'!Títulos_a_imprimir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USUARIO</cp:lastModifiedBy>
  <cp:lastPrinted>2024-11-28T17:50:04Z</cp:lastPrinted>
  <dcterms:created xsi:type="dcterms:W3CDTF">2023-10-07T04:34:56Z</dcterms:created>
  <dcterms:modified xsi:type="dcterms:W3CDTF">2024-12-10T16:55:03Z</dcterms:modified>
</cp:coreProperties>
</file>