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3.-PPTO EGRE BASE MENSUAL 2025 SEC TEC\"/>
    </mc:Choice>
  </mc:AlternateContent>
  <bookViews>
    <workbookView xWindow="0" yWindow="0" windowWidth="28800" windowHeight="11745"/>
  </bookViews>
  <sheets>
    <sheet name="calendario base mensual 2025" sheetId="2" r:id="rId1"/>
  </sheets>
  <definedNames>
    <definedName name="_xlnm.Print_Titles" localSheetId="0">'calendario base mensual 2025'!$1:$7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8" i="2" l="1"/>
  <c r="B10" i="2" l="1"/>
  <c r="B11" i="2"/>
  <c r="B12" i="2"/>
  <c r="B13" i="2"/>
  <c r="B14" i="2"/>
  <c r="B15" i="2"/>
  <c r="B16" i="2"/>
  <c r="B18" i="2"/>
  <c r="B19" i="2"/>
  <c r="B20" i="2"/>
  <c r="B21" i="2"/>
  <c r="B22" i="2"/>
  <c r="B23" i="2"/>
  <c r="B24" i="2"/>
  <c r="B25" i="2"/>
  <c r="B26" i="2"/>
  <c r="B28" i="2"/>
  <c r="B29" i="2"/>
  <c r="B30" i="2"/>
  <c r="B31" i="2"/>
  <c r="B32" i="2"/>
  <c r="B33" i="2"/>
  <c r="B34" i="2"/>
  <c r="B35" i="2"/>
  <c r="B36" i="2"/>
  <c r="B38" i="2"/>
  <c r="B39" i="2"/>
  <c r="B40" i="2"/>
  <c r="B41" i="2"/>
  <c r="B42" i="2"/>
  <c r="B43" i="2"/>
  <c r="B44" i="2"/>
  <c r="B45" i="2"/>
  <c r="B46" i="2"/>
  <c r="B48" i="2"/>
  <c r="B49" i="2"/>
  <c r="B50" i="2"/>
  <c r="B51" i="2"/>
  <c r="B52" i="2"/>
  <c r="B53" i="2"/>
  <c r="B54" i="2"/>
  <c r="B55" i="2"/>
  <c r="B56" i="2"/>
  <c r="B59" i="2"/>
  <c r="B60" i="2"/>
  <c r="B62" i="2"/>
  <c r="B63" i="2"/>
  <c r="B64" i="2"/>
  <c r="B65" i="2"/>
  <c r="B66" i="2"/>
  <c r="B67" i="2"/>
  <c r="B68" i="2"/>
  <c r="B70" i="2"/>
  <c r="B71" i="2"/>
  <c r="B72" i="2"/>
  <c r="B74" i="2"/>
  <c r="B75" i="2"/>
  <c r="B76" i="2"/>
  <c r="B77" i="2"/>
  <c r="B78" i="2"/>
  <c r="B79" i="2"/>
  <c r="B80" i="2"/>
  <c r="N73" i="2"/>
  <c r="M73" i="2"/>
  <c r="L73" i="2"/>
  <c r="K73" i="2"/>
  <c r="J73" i="2"/>
  <c r="I73" i="2"/>
  <c r="H73" i="2"/>
  <c r="G73" i="2"/>
  <c r="F73" i="2"/>
  <c r="E73" i="2"/>
  <c r="D73" i="2"/>
  <c r="C73" i="2"/>
  <c r="N69" i="2"/>
  <c r="M69" i="2"/>
  <c r="L69" i="2"/>
  <c r="K69" i="2"/>
  <c r="J69" i="2"/>
  <c r="I69" i="2"/>
  <c r="H69" i="2"/>
  <c r="G69" i="2"/>
  <c r="F69" i="2"/>
  <c r="E69" i="2"/>
  <c r="D69" i="2"/>
  <c r="C69" i="2"/>
  <c r="N61" i="2"/>
  <c r="M61" i="2"/>
  <c r="L61" i="2"/>
  <c r="K61" i="2"/>
  <c r="J61" i="2"/>
  <c r="I61" i="2"/>
  <c r="H61" i="2"/>
  <c r="G61" i="2"/>
  <c r="F61" i="2"/>
  <c r="E61" i="2"/>
  <c r="D61" i="2"/>
  <c r="C61" i="2"/>
  <c r="N57" i="2"/>
  <c r="M57" i="2"/>
  <c r="L57" i="2"/>
  <c r="K57" i="2"/>
  <c r="J57" i="2"/>
  <c r="I57" i="2"/>
  <c r="H57" i="2"/>
  <c r="G57" i="2"/>
  <c r="F57" i="2"/>
  <c r="E57" i="2"/>
  <c r="D57" i="2"/>
  <c r="C57" i="2"/>
  <c r="N47" i="2"/>
  <c r="M47" i="2"/>
  <c r="L47" i="2"/>
  <c r="K47" i="2"/>
  <c r="J47" i="2"/>
  <c r="I47" i="2"/>
  <c r="H47" i="2"/>
  <c r="G47" i="2"/>
  <c r="F47" i="2"/>
  <c r="E47" i="2"/>
  <c r="D47" i="2"/>
  <c r="C47" i="2"/>
  <c r="N37" i="2"/>
  <c r="M37" i="2"/>
  <c r="L37" i="2"/>
  <c r="K37" i="2"/>
  <c r="J37" i="2"/>
  <c r="I37" i="2"/>
  <c r="H37" i="2"/>
  <c r="G37" i="2"/>
  <c r="F37" i="2"/>
  <c r="E37" i="2"/>
  <c r="D37" i="2"/>
  <c r="C37" i="2"/>
  <c r="N27" i="2"/>
  <c r="M27" i="2"/>
  <c r="L27" i="2"/>
  <c r="K27" i="2"/>
  <c r="J27" i="2"/>
  <c r="I27" i="2"/>
  <c r="H27" i="2"/>
  <c r="G27" i="2"/>
  <c r="F27" i="2"/>
  <c r="E27" i="2"/>
  <c r="D27" i="2"/>
  <c r="C27" i="2"/>
  <c r="N17" i="2"/>
  <c r="M17" i="2"/>
  <c r="L17" i="2"/>
  <c r="K17" i="2"/>
  <c r="J17" i="2"/>
  <c r="I17" i="2"/>
  <c r="H17" i="2"/>
  <c r="G17" i="2"/>
  <c r="F17" i="2"/>
  <c r="E17" i="2"/>
  <c r="D17" i="2"/>
  <c r="C17" i="2"/>
  <c r="N9" i="2"/>
  <c r="M9" i="2"/>
  <c r="L9" i="2"/>
  <c r="K9" i="2"/>
  <c r="J9" i="2"/>
  <c r="I9" i="2"/>
  <c r="H9" i="2"/>
  <c r="G9" i="2"/>
  <c r="F9" i="2"/>
  <c r="E9" i="2"/>
  <c r="D9" i="2"/>
  <c r="C9" i="2"/>
  <c r="B57" i="2" l="1"/>
  <c r="B17" i="2"/>
  <c r="B73" i="2"/>
  <c r="B9" i="2"/>
  <c r="B47" i="2"/>
  <c r="B61" i="2"/>
  <c r="B69" i="2"/>
  <c r="B37" i="2"/>
  <c r="B27" i="2"/>
  <c r="M8" i="2"/>
  <c r="C8" i="2"/>
  <c r="E8" i="2"/>
  <c r="I8" i="2"/>
  <c r="F8" i="2"/>
  <c r="N8" i="2"/>
  <c r="G8" i="2"/>
  <c r="D8" i="2"/>
  <c r="H8" i="2"/>
  <c r="J8" i="2"/>
  <c r="K8" i="2"/>
  <c r="L8" i="2"/>
  <c r="B8" i="2" l="1"/>
</calcChain>
</file>

<file path=xl/sharedStrings.xml><?xml version="1.0" encoding="utf-8"?>
<sst xmlns="http://schemas.openxmlformats.org/spreadsheetml/2006/main" count="88" uniqueCount="88">
  <si>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</si>
  <si>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</si>
  <si>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</si>
  <si>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</si>
  <si>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</si>
  <si>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</si>
  <si>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</si>
  <si>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</si>
  <si>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</si>
  <si>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</si>
  <si>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</si>
  <si>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</si>
  <si>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1000 SERVICIOS PERSONALES</t>
  </si>
  <si>
    <t>1100 REMUNERACIONES AL PERSONAL DE CARACTER PERMANENTE</t>
  </si>
  <si>
    <t>1200 REMUNERACIONES AL PERSONAL DE CARACTER TRANSITORIO</t>
  </si>
  <si>
    <t>1300 REMUNERACIONES ADICIONALES Y ESPECIALES</t>
  </si>
  <si>
    <t>1400 SEGURIDAD SOCIAL</t>
  </si>
  <si>
    <t>1500 OTRAS PRESTACIONES SOCIALES Y ECONOMICAS</t>
  </si>
  <si>
    <t>1600 PREVISIONES</t>
  </si>
  <si>
    <t>1700 PAGO DE ESTIMULOS A SERVIDORES PUBLICOS</t>
  </si>
  <si>
    <t>2000 MATERIALES Y SUMINISTROS</t>
  </si>
  <si>
    <t>2100 MATERIALES DE ADMINISTRACION, EMISION DE DOCUMENTOS Y ARTICULOS OFICIALES</t>
  </si>
  <si>
    <t>2200 ALIMENTOS Y UTENSILIOS</t>
  </si>
  <si>
    <t>2300 MATERIAS PRIMAS Y MATERIALES DE PRODUCCION Y COMERCIALIZACION</t>
  </si>
  <si>
    <t>2400 MATERIALES Y ARTICULOS DE CONSTRUCCION Y DE REPARACION</t>
  </si>
  <si>
    <t>2500 PRODUCTOS QUIMICOS, FARMACEUTICOS Y DE LABORATORIO</t>
  </si>
  <si>
    <t>2600 COMBUSTIBLES, LUBRICANTES Y ADITIVOS</t>
  </si>
  <si>
    <t>2700 VESTUARIO, BLANCOS, PRENDAS DE PROTECCION Y ARTICULOS DEPORTIVOS</t>
  </si>
  <si>
    <t>2800 MATERIALES Y SUMINISTROS PARA SEGURIDAD</t>
  </si>
  <si>
    <t>2900 HERRAMIENTAS, REFACCIONES Y ACCESORIOS MENORES</t>
  </si>
  <si>
    <t>3000 SERVICIOS GENERALES</t>
  </si>
  <si>
    <t>3100 SERVICIOS BASICOS</t>
  </si>
  <si>
    <t>3200 SERVICIOS DE ARRENDAMIENTO</t>
  </si>
  <si>
    <t>3300 SERVICIOS PROFESIONALES, CIENTIFICOS, TECNICOS Y OTROS SERVICIOS</t>
  </si>
  <si>
    <t>3400 SERVICIOS FINANCIEROS, BANCARIOS Y COMERCIALES</t>
  </si>
  <si>
    <t>3500 SERVICIOS DE INSTALACION, REPARACION, MANTENIMIENTO Y CONSERVACION</t>
  </si>
  <si>
    <t>3600 SERVICIOS DE COMUNICACION SOCIAL Y PUBLICIDAD</t>
  </si>
  <si>
    <t>3700 SERVICIOS DE TRASLADO Y VIATICOS</t>
  </si>
  <si>
    <t>3800 SERVICIOS OFICIALES</t>
  </si>
  <si>
    <t>3900 OTROS SERVICIOS GENERALES</t>
  </si>
  <si>
    <t>4000 TRANSFERENCIAS, ASIGNACIONES, SUBSIDIOS Y OTRAS AYUDAS</t>
  </si>
  <si>
    <t>4100 TRANSFERENCIAS INTERNAS Y ASIGNACIONES AL SECTOR PÚBLICO</t>
  </si>
  <si>
    <t>4200 TRANSFERENCIAS AL RESTO DEL SECTOR PÚBLICO</t>
  </si>
  <si>
    <t>4300 SUBSIDIOS Y SUBVENCIONES</t>
  </si>
  <si>
    <t>4400 AYUDAS SOCIALES</t>
  </si>
  <si>
    <t>4500 PENSIONES Y JUBILACIONES</t>
  </si>
  <si>
    <t>4600 TRANSFERENCIAS A FIDEICOMISOS, MANDATOS Y OTROS ANALOGOS</t>
  </si>
  <si>
    <t>4700 TRANSFERENCIAS A LA SEGURIDAD SOCIAL</t>
  </si>
  <si>
    <t>4800 DONATIVOS</t>
  </si>
  <si>
    <t>4900 TRANSFERENCIAS AL EXTERIOR</t>
  </si>
  <si>
    <t>5000 BIENES MUEBLES, INMUEBLES E INTANGIBLES</t>
  </si>
  <si>
    <t>5100 MOBILIARIO Y EQUIPO DE ADMINISTRACION</t>
  </si>
  <si>
    <t>5200 MOBILIARIO Y EQUIPO EDUCACIONAL Y RECREATIVO</t>
  </si>
  <si>
    <t>5300 EQUIPO E INSTRUMENTAL MEDICO Y DE LABORATORIO</t>
  </si>
  <si>
    <t>5400 VEHICULOS Y EQUIPO DE TRANSPORTE</t>
  </si>
  <si>
    <t>5500 EQUIPO DE DEFENSA Y SEGURIDAD</t>
  </si>
  <si>
    <t>5600 MAQUINARIA, OTROS EQUIPOS Y HERRAMIENTAS</t>
  </si>
  <si>
    <t>5700 ACTIVOS BIOLOGICOS</t>
  </si>
  <si>
    <t>5800 BIENES INMUEBLES</t>
  </si>
  <si>
    <t>5900 ACTIVOS INTANGIBLES</t>
  </si>
  <si>
    <t>6000 INVERSION PÚBLICA</t>
  </si>
  <si>
    <t>6100 OBRA PÚBLICA EN BIENES DE DOMINIO PÚBLICO</t>
  </si>
  <si>
    <t>6200 OBRA PÚBLICA EN BIENES PROPIOS</t>
  </si>
  <si>
    <t>6300 PROYECTOS PRODUCTIVOS Y ACCIONES DE FOMENTO</t>
  </si>
  <si>
    <t>7000 INVERSIONES FINANCIERAS Y OTRAS PROVISIONES</t>
  </si>
  <si>
    <t>7100 INVERSIONES PARA EL FOMENTO DE ACTIVIDADES PRODUCTIVAS</t>
  </si>
  <si>
    <t>7200 ACCIONES Y PARTICIPACIONES DE CAPITAL</t>
  </si>
  <si>
    <t>7300 COMPRA DE TITULOS Y VALORES</t>
  </si>
  <si>
    <t>7400 CONCESION DE PRÉSTAMOS</t>
  </si>
  <si>
    <t>7500 INVERSIONES EN FIDEICOMISOS, MANDATOS Y OTROS ANALOGOS</t>
  </si>
  <si>
    <t>7600 OTRAS INVERSIONES FINANCIERAS</t>
  </si>
  <si>
    <t>7900 PROVISIONES PARA CONTINGENCIAS Y OTRAS EROGACIONES ESPECIALES</t>
  </si>
  <si>
    <t>8000 PARTICIPACIONES Y APORTACIONES</t>
  </si>
  <si>
    <t>8100 PARTICIPACIONES</t>
  </si>
  <si>
    <t>8300 APORTACIONES</t>
  </si>
  <si>
    <t>8500 CONVENIOS</t>
  </si>
  <si>
    <t>9000 DEUDA PÚBLICA</t>
  </si>
  <si>
    <t>9100 AMORTIZACION DE LA DEUDA PÚBLICA</t>
  </si>
  <si>
    <t>9200 INTERESES DE LA DEUDA PÚBLICA</t>
  </si>
  <si>
    <t>9300 COMISIONES DE LA DEUDA PÚBLICA</t>
  </si>
  <si>
    <t>9400 GASTOS DE LA DEUDA PÚBLICA</t>
  </si>
  <si>
    <t>9500 COSTO POR COBERTURAS</t>
  </si>
  <si>
    <t>9600 APOYOS FINANCIEROS</t>
  </si>
  <si>
    <t>9900 ADEUDOS DE EJERCICIOS FISCALES ANTERIORES (ADEFAS)</t>
  </si>
  <si>
    <t>TOTAL</t>
  </si>
  <si>
    <t>ANUAL</t>
  </si>
  <si>
    <t>MUNICIPIO DE PUEBLA</t>
  </si>
  <si>
    <t>CALENDARIO DEL PRESUPUESTO DE EGRESOS DEL EJERCICIO FISCAL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</si>
</sst>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0"/>
      <name val="Poppins"/>
    </font>
    <font>
      <b/>
      <sz val="8"/>
      <color rgb="FFFFFFFF"/>
      <name val="Poppins"/>
    </font>
    <font>
      <sz val="8"/>
      <color rgb="FF000000"/>
      <name val="Poppins"/>
    </font>
    <font>
      <sz val="8"/>
      <name val="Poppins"/>
    </font>
    <font>
      <sz val="8"/>
      <color theme="1"/>
      <name val="Poppins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4" fontId="0" fillId="0" borderId="0" xfId="0" applyNumberFormat="1"/>
    <xf numFmtId="0" fontId="4" fillId="2" borderId="1" xfId="0" applyFont="1" applyFill="1" applyBorder="1" applyAlignment="1">
      <alignment vertical="center"/>
    </xf>
    <xf numFmtId="4" fontId="3" fillId="2" borderId="1" xfId="0" applyNumberFormat="1" applyFont="1" applyFill="1" applyBorder="1"/>
    <xf numFmtId="0" fontId="5" fillId="0" borderId="1" xfId="0" applyFont="1" applyFill="1" applyBorder="1" applyAlignment="1">
      <alignment horizontal="left" vertical="center"/>
    </xf>
    <xf numFmtId="4" fontId="6" fillId="0" borderId="1" xfId="0" applyNumberFormat="1" applyFont="1" applyFill="1" applyBorder="1" applyAlignment="1">
      <alignment vertical="center"/>
    </xf>
    <xf numFmtId="4" fontId="7" fillId="0" borderId="1" xfId="0" applyNumberFormat="1" applyFont="1" applyBorder="1"/>
    <xf numFmtId="0" fontId="3" fillId="2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4" fontId="4" fillId="2" borderId="1" xfId="0" applyNumberFormat="1" applyFont="1" applyFill="1" applyBorder="1" applyAlignment="1">
      <alignment vertical="center"/>
    </xf>
    <xf numFmtId="4" fontId="8" fillId="0" borderId="1" xfId="0" applyNumberFormat="1" applyFont="1" applyBorder="1"/>
    <xf numFmtId="0" fontId="2" fillId="0" borderId="2" xfId="1" applyFont="1" applyFill="1" applyBorder="1" applyAlignment="1">
      <alignment horizontal="center"/>
    </xf>
    <xf numFmtId="0" fontId="2" fillId="0" borderId="3" xfId="1" applyFont="1" applyFill="1" applyBorder="1" applyAlignment="1">
      <alignment horizontal="center"/>
    </xf>
    <xf numFmtId="0" fontId="2" fillId="0" borderId="4" xfId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/>
    </xf>
    <xf numFmtId="0" fontId="2" fillId="0" borderId="6" xfId="1" applyFont="1" applyFill="1" applyBorder="1" applyAlignment="1">
      <alignment horizontal="center"/>
    </xf>
    <xf numFmtId="0" fontId="2" fillId="0" borderId="7" xfId="1" applyFont="1" applyFill="1" applyBorder="1" applyAlignment="1">
      <alignment horizontal="center"/>
    </xf>
    <xf numFmtId="0" fontId="2" fillId="0" borderId="8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</cellXfs>
  <cellStyles count="2">
    <cellStyle name="Normal" xfId="0" builtinId="0"/>
    <cellStyle name="Normal 2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0</xdr:colOff>
      <xdr:row>3</xdr:row>
      <xdr:rowOff>12031</xdr:rowOff>
    </xdr:to>
    <xdr:pic>
      <xdr:nvPicPr>
        <xdr:cNvPr id="2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924550" y="190500"/>
          <a:ext cx="3201" cy="393031"/>
        </a:xfrm>
        <a:prstGeom prst="rect">
          <a:avLst/>
        </a:prstGeom>
      </xdr:spPr>
    </xdr:pic>
    <xdr:clientData/>
  </xdr:twoCellAnchor>
  <xdr:twoCellAnchor editAs="oneCell">
    <xdr:from>
      <xdr:col>0</xdr:col>
      <xdr:colOff>571500</xdr:colOff>
      <xdr:row>1</xdr:row>
      <xdr:rowOff>38100</xdr:rowOff>
    </xdr:from>
    <xdr:to>
      <xdr:col>0</xdr:col>
      <xdr:colOff>3281192</xdr:colOff>
      <xdr:row>4</xdr:row>
      <xdr:rowOff>150600</xdr:rowOff>
    </xdr:to>
    <xdr:pic>
      <xdr:nvPicPr>
        <xdr:cNvPr id="3" name="Imagen 2" descr="C:\Users\USUARIO\Downloads\WhatsApp Image 2024-10-21 at 10.58.36 AM.jpe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" y="228600"/>
          <a:ext cx="2709692" cy="684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P80"/>
  <sheetViews>
    <sheetView showGridLines="0" tabSelected="1" topLeftCell="A40" zoomScaleNormal="100" workbookViewId="0">
      <selection activeCell="D15" sqref="D15"/>
    </sheetView>
  </sheetViews>
  <sheetFormatPr baseColWidth="10" defaultRowHeight="15"/>
  <cols>
    <col min="1" max="1" width="73.7109375" bestFit="1" customWidth="1"/>
    <col min="2" max="2" width="15.140625" customWidth="1"/>
    <col min="3" max="5" width="13.28515625" customWidth="1"/>
    <col min="6" max="6" width="14.7109375" customWidth="1"/>
    <col min="7" max="14" width="13.28515625" customWidth="1"/>
    <col min="15" max="15" width="3.5703125" customWidth="1"/>
    <col min="16" max="16" width="13.7109375" bestFit="1" customWidth="1"/>
  </cols>
  <sheetData>
    <row r="1" spans="1:14"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>
      <c r="A2" s="11" t="s">
        <v>86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3"/>
    </row>
    <row r="3" spans="1:14">
      <c r="A3" s="19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5"/>
    </row>
    <row r="4" spans="1:14">
      <c r="A4" s="19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5"/>
    </row>
    <row r="5" spans="1:14">
      <c r="A5" s="16" t="s">
        <v>87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8"/>
    </row>
    <row r="7" spans="1:14">
      <c r="A7" s="8"/>
      <c r="B7" s="8" t="s">
        <v>85</v>
      </c>
      <c r="C7" s="8" t="s">
        <v>0</v>
      </c>
      <c r="D7" s="8" t="s">
        <v>1</v>
      </c>
      <c r="E7" s="8" t="s">
        <v>2</v>
      </c>
      <c r="F7" s="8" t="s">
        <v>3</v>
      </c>
      <c r="G7" s="8" t="s">
        <v>4</v>
      </c>
      <c r="H7" s="8" t="s">
        <v>5</v>
      </c>
      <c r="I7" s="8" t="s">
        <v>6</v>
      </c>
      <c r="J7" s="8" t="s">
        <v>7</v>
      </c>
      <c r="K7" s="8" t="s">
        <v>8</v>
      </c>
      <c r="L7" s="8" t="s">
        <v>9</v>
      </c>
      <c r="M7" s="8" t="s">
        <v>10</v>
      </c>
      <c r="N7" s="8" t="s">
        <v>11</v>
      </c>
    </row>
    <row r="8" spans="1:14">
      <c r="A8" s="8" t="s">
        <v>84</v>
      </c>
      <c r="B8" s="9">
        <f>SUM(C8:N8)</f>
        <v>7335743559</v>
      </c>
      <c r="C8" s="9">
        <f t="shared" ref="C8:N8" si="0">+C9+C17+C27+C37+C47+C57+C61+C69+C73</f>
        <v>216770990</v>
      </c>
      <c r="D8" s="9">
        <f t="shared" si="0"/>
        <v>685652385</v>
      </c>
      <c r="E8" s="9">
        <f t="shared" si="0"/>
        <v>639235978</v>
      </c>
      <c r="F8" s="9">
        <f t="shared" si="0"/>
        <v>577253158</v>
      </c>
      <c r="G8" s="9">
        <f t="shared" si="0"/>
        <v>588231755</v>
      </c>
      <c r="H8" s="9">
        <f t="shared" si="0"/>
        <v>591593856</v>
      </c>
      <c r="I8" s="9">
        <f t="shared" si="0"/>
        <v>592513695</v>
      </c>
      <c r="J8" s="9">
        <f t="shared" si="0"/>
        <v>583540130</v>
      </c>
      <c r="K8" s="9">
        <f t="shared" si="0"/>
        <v>555803531</v>
      </c>
      <c r="L8" s="9">
        <f t="shared" si="0"/>
        <v>558561922</v>
      </c>
      <c r="M8" s="9">
        <f t="shared" si="0"/>
        <v>724818854</v>
      </c>
      <c r="N8" s="9">
        <f t="shared" si="0"/>
        <v>1021767305</v>
      </c>
    </row>
    <row r="9" spans="1:14">
      <c r="A9" s="2" t="s">
        <v>12</v>
      </c>
      <c r="B9" s="9">
        <f t="shared" ref="B9:B72" si="1">SUM(C9:N9)</f>
        <v>2332441682</v>
      </c>
      <c r="C9" s="3">
        <f t="shared" ref="C9:N9" si="2">+C10+C11+C12+C13+C14+C15+C16</f>
        <v>0</v>
      </c>
      <c r="D9" s="3">
        <f t="shared" si="2"/>
        <v>366698764</v>
      </c>
      <c r="E9" s="3">
        <f t="shared" si="2"/>
        <v>176251122</v>
      </c>
      <c r="F9" s="3">
        <f t="shared" si="2"/>
        <v>170249212</v>
      </c>
      <c r="G9" s="3">
        <f t="shared" si="2"/>
        <v>171870067</v>
      </c>
      <c r="H9" s="3">
        <f t="shared" si="2"/>
        <v>177732077</v>
      </c>
      <c r="I9" s="3">
        <f t="shared" si="2"/>
        <v>172615514</v>
      </c>
      <c r="J9" s="3">
        <f t="shared" si="2"/>
        <v>190544472</v>
      </c>
      <c r="K9" s="3">
        <f t="shared" si="2"/>
        <v>179790551</v>
      </c>
      <c r="L9" s="3">
        <f t="shared" si="2"/>
        <v>171907082</v>
      </c>
      <c r="M9" s="3">
        <f t="shared" si="2"/>
        <v>305924127</v>
      </c>
      <c r="N9" s="3">
        <f t="shared" si="2"/>
        <v>248858694</v>
      </c>
    </row>
    <row r="10" spans="1:14">
      <c r="A10" s="4" t="s">
        <v>13</v>
      </c>
      <c r="B10" s="5">
        <f t="shared" si="1"/>
        <v>792294360</v>
      </c>
      <c r="C10" s="6">
        <v>0</v>
      </c>
      <c r="D10" s="6">
        <v>128861694</v>
      </c>
      <c r="E10" s="6">
        <v>64430847</v>
      </c>
      <c r="F10" s="6">
        <v>66724918</v>
      </c>
      <c r="G10" s="6">
        <v>65188351</v>
      </c>
      <c r="H10" s="6">
        <v>65188351</v>
      </c>
      <c r="I10" s="6">
        <v>65188351</v>
      </c>
      <c r="J10" s="6">
        <v>67482422</v>
      </c>
      <c r="K10" s="6">
        <v>65945855</v>
      </c>
      <c r="L10" s="6">
        <v>65945855</v>
      </c>
      <c r="M10" s="6">
        <v>84206398</v>
      </c>
      <c r="N10" s="6">
        <v>53131318</v>
      </c>
    </row>
    <row r="11" spans="1:14">
      <c r="A11" s="4" t="s">
        <v>14</v>
      </c>
      <c r="B11" s="5">
        <f t="shared" si="1"/>
        <v>9890306</v>
      </c>
      <c r="C11" s="6">
        <v>0</v>
      </c>
      <c r="D11" s="6">
        <v>1633124</v>
      </c>
      <c r="E11" s="6">
        <v>816562</v>
      </c>
      <c r="F11" s="6">
        <v>816562</v>
      </c>
      <c r="G11" s="6">
        <v>816562</v>
      </c>
      <c r="H11" s="6">
        <v>816562</v>
      </c>
      <c r="I11" s="6">
        <v>816562</v>
      </c>
      <c r="J11" s="6">
        <v>816562</v>
      </c>
      <c r="K11" s="6">
        <v>816562</v>
      </c>
      <c r="L11" s="6">
        <v>816562</v>
      </c>
      <c r="M11" s="6">
        <v>1270624</v>
      </c>
      <c r="N11" s="6">
        <v>454062</v>
      </c>
    </row>
    <row r="12" spans="1:14">
      <c r="A12" s="4" t="s">
        <v>15</v>
      </c>
      <c r="B12" s="5">
        <f t="shared" si="1"/>
        <v>581132926</v>
      </c>
      <c r="C12" s="6">
        <v>0</v>
      </c>
      <c r="D12" s="6">
        <v>67916236</v>
      </c>
      <c r="E12" s="6">
        <v>33958118</v>
      </c>
      <c r="F12" s="6">
        <v>36285368</v>
      </c>
      <c r="G12" s="6">
        <v>38255810</v>
      </c>
      <c r="H12" s="6">
        <v>33958118</v>
      </c>
      <c r="I12" s="6">
        <v>33958118</v>
      </c>
      <c r="J12" s="6">
        <v>49108951</v>
      </c>
      <c r="K12" s="6">
        <v>33958118</v>
      </c>
      <c r="L12" s="6">
        <v>33958118</v>
      </c>
      <c r="M12" s="6">
        <v>98833700</v>
      </c>
      <c r="N12" s="6">
        <v>120942271</v>
      </c>
    </row>
    <row r="13" spans="1:14">
      <c r="A13" s="4" t="s">
        <v>16</v>
      </c>
      <c r="B13" s="5">
        <f t="shared" si="1"/>
        <v>375557285</v>
      </c>
      <c r="C13" s="6">
        <v>0</v>
      </c>
      <c r="D13" s="6">
        <v>84960377</v>
      </c>
      <c r="E13" s="6">
        <v>28777436</v>
      </c>
      <c r="F13" s="6">
        <v>27884405</v>
      </c>
      <c r="G13" s="6">
        <v>29002298</v>
      </c>
      <c r="H13" s="6">
        <v>28109267</v>
      </c>
      <c r="I13" s="6">
        <v>29002298</v>
      </c>
      <c r="J13" s="6">
        <v>29002298</v>
      </c>
      <c r="K13" s="6">
        <v>32333211</v>
      </c>
      <c r="L13" s="6">
        <v>29126242</v>
      </c>
      <c r="M13" s="6">
        <v>37569000</v>
      </c>
      <c r="N13" s="6">
        <v>19790453</v>
      </c>
    </row>
    <row r="14" spans="1:14">
      <c r="A14" s="4" t="s">
        <v>17</v>
      </c>
      <c r="B14" s="5">
        <f t="shared" si="1"/>
        <v>389209123</v>
      </c>
      <c r="C14" s="6">
        <v>0</v>
      </c>
      <c r="D14" s="6">
        <v>56235659</v>
      </c>
      <c r="E14" s="6">
        <v>32659322</v>
      </c>
      <c r="F14" s="6">
        <v>22993122</v>
      </c>
      <c r="G14" s="6">
        <v>22893489</v>
      </c>
      <c r="H14" s="6">
        <v>34009222</v>
      </c>
      <c r="I14" s="6">
        <v>27982628</v>
      </c>
      <c r="J14" s="6">
        <v>28440682</v>
      </c>
      <c r="K14" s="6">
        <v>30925528</v>
      </c>
      <c r="L14" s="6">
        <v>26255028</v>
      </c>
      <c r="M14" s="6">
        <v>64848914</v>
      </c>
      <c r="N14" s="6">
        <v>41965529</v>
      </c>
    </row>
    <row r="15" spans="1:14">
      <c r="A15" s="4" t="s">
        <v>18</v>
      </c>
      <c r="B15" s="5">
        <f t="shared" si="1"/>
        <v>65703234</v>
      </c>
      <c r="C15" s="6">
        <v>0</v>
      </c>
      <c r="D15" s="6">
        <v>7867206</v>
      </c>
      <c r="E15" s="6">
        <v>5783603</v>
      </c>
      <c r="F15" s="6">
        <v>5783603</v>
      </c>
      <c r="G15" s="6">
        <v>5783603</v>
      </c>
      <c r="H15" s="6">
        <v>5783603</v>
      </c>
      <c r="I15" s="6">
        <v>5783603</v>
      </c>
      <c r="J15" s="6">
        <v>5783603</v>
      </c>
      <c r="K15" s="6">
        <v>5783603</v>
      </c>
      <c r="L15" s="6">
        <v>5783603</v>
      </c>
      <c r="M15" s="6">
        <v>8675404</v>
      </c>
      <c r="N15" s="6">
        <v>2891800</v>
      </c>
    </row>
    <row r="16" spans="1:14">
      <c r="A16" s="4" t="s">
        <v>19</v>
      </c>
      <c r="B16" s="5">
        <f t="shared" si="1"/>
        <v>118654448</v>
      </c>
      <c r="C16" s="6">
        <v>0</v>
      </c>
      <c r="D16" s="6">
        <v>19224468</v>
      </c>
      <c r="E16" s="6">
        <v>9825234</v>
      </c>
      <c r="F16" s="6">
        <v>9761234</v>
      </c>
      <c r="G16" s="6">
        <v>9929954</v>
      </c>
      <c r="H16" s="6">
        <v>9866954</v>
      </c>
      <c r="I16" s="6">
        <v>9883954</v>
      </c>
      <c r="J16" s="6">
        <v>9909954</v>
      </c>
      <c r="K16" s="6">
        <v>10027674</v>
      </c>
      <c r="L16" s="6">
        <v>10021674</v>
      </c>
      <c r="M16" s="6">
        <v>10520087</v>
      </c>
      <c r="N16" s="6">
        <v>9683261</v>
      </c>
    </row>
    <row r="17" spans="1:14">
      <c r="A17" s="2" t="s">
        <v>20</v>
      </c>
      <c r="B17" s="9">
        <f t="shared" si="1"/>
        <v>413672843</v>
      </c>
      <c r="C17" s="3">
        <f t="shared" ref="C17:N17" si="3">+C18+C19+C20+C21+C22+C23+C24+C25+C26</f>
        <v>26684759</v>
      </c>
      <c r="D17" s="3">
        <f t="shared" si="3"/>
        <v>28652655</v>
      </c>
      <c r="E17" s="3">
        <f t="shared" si="3"/>
        <v>35632099</v>
      </c>
      <c r="F17" s="3">
        <f t="shared" si="3"/>
        <v>28833394</v>
      </c>
      <c r="G17" s="3">
        <f t="shared" si="3"/>
        <v>30166589</v>
      </c>
      <c r="H17" s="3">
        <f t="shared" si="3"/>
        <v>29628154</v>
      </c>
      <c r="I17" s="3">
        <f t="shared" si="3"/>
        <v>30513157</v>
      </c>
      <c r="J17" s="3">
        <f t="shared" si="3"/>
        <v>27546443</v>
      </c>
      <c r="K17" s="3">
        <f t="shared" si="3"/>
        <v>25169484</v>
      </c>
      <c r="L17" s="3">
        <f t="shared" si="3"/>
        <v>26371612</v>
      </c>
      <c r="M17" s="3">
        <f t="shared" si="3"/>
        <v>42530899</v>
      </c>
      <c r="N17" s="3">
        <f t="shared" si="3"/>
        <v>81943598</v>
      </c>
    </row>
    <row r="18" spans="1:14">
      <c r="A18" s="4" t="s">
        <v>21</v>
      </c>
      <c r="B18" s="5">
        <f t="shared" si="1"/>
        <v>40565778</v>
      </c>
      <c r="C18" s="6">
        <v>4099564</v>
      </c>
      <c r="D18" s="6">
        <v>3792352</v>
      </c>
      <c r="E18" s="6">
        <v>3302057</v>
      </c>
      <c r="F18" s="6">
        <v>2261346</v>
      </c>
      <c r="G18" s="6">
        <v>2469333</v>
      </c>
      <c r="H18" s="6">
        <v>2399754</v>
      </c>
      <c r="I18" s="6">
        <v>2548966</v>
      </c>
      <c r="J18" s="6">
        <v>2372712</v>
      </c>
      <c r="K18" s="6">
        <v>1720490</v>
      </c>
      <c r="L18" s="6">
        <v>1909024</v>
      </c>
      <c r="M18" s="6">
        <v>4823432</v>
      </c>
      <c r="N18" s="6">
        <v>8866748</v>
      </c>
    </row>
    <row r="19" spans="1:14">
      <c r="A19" s="4" t="s">
        <v>22</v>
      </c>
      <c r="B19" s="5">
        <f t="shared" si="1"/>
        <v>32843679</v>
      </c>
      <c r="C19" s="6">
        <v>1390338</v>
      </c>
      <c r="D19" s="6">
        <v>1768031</v>
      </c>
      <c r="E19" s="6">
        <v>3229875</v>
      </c>
      <c r="F19" s="6">
        <v>2833910</v>
      </c>
      <c r="G19" s="6">
        <v>2917998</v>
      </c>
      <c r="H19" s="6">
        <v>2918772</v>
      </c>
      <c r="I19" s="6">
        <v>2940134</v>
      </c>
      <c r="J19" s="6">
        <v>2814474</v>
      </c>
      <c r="K19" s="6">
        <v>2664110</v>
      </c>
      <c r="L19" s="6">
        <v>2738720</v>
      </c>
      <c r="M19" s="6">
        <v>1866393</v>
      </c>
      <c r="N19" s="6">
        <v>4760924</v>
      </c>
    </row>
    <row r="20" spans="1:14">
      <c r="A20" s="4" t="s">
        <v>23</v>
      </c>
      <c r="B20" s="5">
        <f t="shared" si="1"/>
        <v>25000</v>
      </c>
      <c r="C20" s="6">
        <v>2683</v>
      </c>
      <c r="D20" s="6">
        <v>2443</v>
      </c>
      <c r="E20" s="6">
        <v>1990</v>
      </c>
      <c r="F20" s="6">
        <v>1313</v>
      </c>
      <c r="G20" s="6">
        <v>1448</v>
      </c>
      <c r="H20" s="6">
        <v>1400</v>
      </c>
      <c r="I20" s="6">
        <v>1500</v>
      </c>
      <c r="J20" s="6">
        <v>1390</v>
      </c>
      <c r="K20" s="6">
        <v>958</v>
      </c>
      <c r="L20" s="6">
        <v>1080</v>
      </c>
      <c r="M20" s="6">
        <v>3138</v>
      </c>
      <c r="N20" s="6">
        <v>5657</v>
      </c>
    </row>
    <row r="21" spans="1:14">
      <c r="A21" s="4" t="s">
        <v>24</v>
      </c>
      <c r="B21" s="5">
        <f t="shared" si="1"/>
        <v>20098210</v>
      </c>
      <c r="C21" s="6">
        <v>2001050</v>
      </c>
      <c r="D21" s="6">
        <v>1858604</v>
      </c>
      <c r="E21" s="6">
        <v>1644669</v>
      </c>
      <c r="F21" s="6">
        <v>1136020</v>
      </c>
      <c r="G21" s="6">
        <v>1237756</v>
      </c>
      <c r="H21" s="6">
        <v>1204168</v>
      </c>
      <c r="I21" s="6">
        <v>1276544</v>
      </c>
      <c r="J21" s="6">
        <v>1189479</v>
      </c>
      <c r="K21" s="6">
        <v>872234</v>
      </c>
      <c r="L21" s="6">
        <v>964423</v>
      </c>
      <c r="M21" s="6">
        <v>2357971</v>
      </c>
      <c r="N21" s="6">
        <v>4355292</v>
      </c>
    </row>
    <row r="22" spans="1:14">
      <c r="A22" s="4" t="s">
        <v>25</v>
      </c>
      <c r="B22" s="5">
        <f t="shared" si="1"/>
        <v>15469514</v>
      </c>
      <c r="C22" s="6">
        <v>1021502</v>
      </c>
      <c r="D22" s="6">
        <v>1080321</v>
      </c>
      <c r="E22" s="6">
        <v>1415523</v>
      </c>
      <c r="F22" s="6">
        <v>1144124</v>
      </c>
      <c r="G22" s="6">
        <v>1199749</v>
      </c>
      <c r="H22" s="6">
        <v>1189261</v>
      </c>
      <c r="I22" s="6">
        <v>1218224</v>
      </c>
      <c r="J22" s="6">
        <v>1155801</v>
      </c>
      <c r="K22" s="6">
        <v>1013184</v>
      </c>
      <c r="L22" s="6">
        <v>1063154</v>
      </c>
      <c r="M22" s="6">
        <v>1266641</v>
      </c>
      <c r="N22" s="6">
        <v>2702030</v>
      </c>
    </row>
    <row r="23" spans="1:14">
      <c r="A23" s="4" t="s">
        <v>26</v>
      </c>
      <c r="B23" s="5">
        <f t="shared" si="1"/>
        <v>217333271</v>
      </c>
      <c r="C23" s="6">
        <v>14735860</v>
      </c>
      <c r="D23" s="6">
        <v>15563541</v>
      </c>
      <c r="E23" s="6">
        <v>18178928</v>
      </c>
      <c r="F23" s="6">
        <v>14484717</v>
      </c>
      <c r="G23" s="6">
        <v>15198797</v>
      </c>
      <c r="H23" s="6">
        <v>14856183</v>
      </c>
      <c r="I23" s="6">
        <v>15377996</v>
      </c>
      <c r="J23" s="6">
        <v>13631570</v>
      </c>
      <c r="K23" s="6">
        <v>12425384</v>
      </c>
      <c r="L23" s="6">
        <v>13070797</v>
      </c>
      <c r="M23" s="6">
        <v>24400845</v>
      </c>
      <c r="N23" s="6">
        <v>45408653</v>
      </c>
    </row>
    <row r="24" spans="1:14">
      <c r="A24" s="4" t="s">
        <v>27</v>
      </c>
      <c r="B24" s="5">
        <f t="shared" si="1"/>
        <v>71759402</v>
      </c>
      <c r="C24" s="6">
        <v>2911755</v>
      </c>
      <c r="D24" s="6">
        <v>3841574</v>
      </c>
      <c r="E24" s="6">
        <v>6287456</v>
      </c>
      <c r="F24" s="6">
        <v>5556343</v>
      </c>
      <c r="G24" s="6">
        <v>5692017</v>
      </c>
      <c r="H24" s="6">
        <v>5604685</v>
      </c>
      <c r="I24" s="6">
        <v>5692820</v>
      </c>
      <c r="J24" s="6">
        <v>4982432</v>
      </c>
      <c r="K24" s="6">
        <v>5118946</v>
      </c>
      <c r="L24" s="6">
        <v>5240408</v>
      </c>
      <c r="M24" s="6">
        <v>7072511</v>
      </c>
      <c r="N24" s="6">
        <v>13758455</v>
      </c>
    </row>
    <row r="25" spans="1:14">
      <c r="A25" s="4" t="s">
        <v>28</v>
      </c>
      <c r="B25" s="5">
        <f t="shared" si="1"/>
        <v>0</v>
      </c>
      <c r="C25" s="6">
        <v>0</v>
      </c>
      <c r="D25" s="6">
        <v>0</v>
      </c>
      <c r="E25" s="6">
        <v>0</v>
      </c>
      <c r="F25" s="6">
        <v>0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</row>
    <row r="26" spans="1:14">
      <c r="A26" s="4" t="s">
        <v>29</v>
      </c>
      <c r="B26" s="5">
        <f t="shared" si="1"/>
        <v>15577989</v>
      </c>
      <c r="C26" s="6">
        <v>522007</v>
      </c>
      <c r="D26" s="6">
        <v>745789</v>
      </c>
      <c r="E26" s="6">
        <v>1571601</v>
      </c>
      <c r="F26" s="6">
        <v>1415621</v>
      </c>
      <c r="G26" s="6">
        <v>1449491</v>
      </c>
      <c r="H26" s="6">
        <v>1453931</v>
      </c>
      <c r="I26" s="6">
        <v>1456973</v>
      </c>
      <c r="J26" s="6">
        <v>1398585</v>
      </c>
      <c r="K26" s="6">
        <v>1354178</v>
      </c>
      <c r="L26" s="6">
        <v>1384006</v>
      </c>
      <c r="M26" s="6">
        <v>739968</v>
      </c>
      <c r="N26" s="6">
        <v>2085839</v>
      </c>
    </row>
    <row r="27" spans="1:14">
      <c r="A27" s="7" t="s">
        <v>30</v>
      </c>
      <c r="B27" s="9">
        <f t="shared" si="1"/>
        <v>2512320474</v>
      </c>
      <c r="C27" s="3">
        <f>+C28+C29+C30+C31+C32+C33+C34+C35+C36</f>
        <v>142826793</v>
      </c>
      <c r="D27" s="3">
        <f t="shared" ref="D27:N27" si="4">+D28+D29+D30+D31+D32+D33+D34+D35+D36</f>
        <v>169717093</v>
      </c>
      <c r="E27" s="3">
        <f t="shared" si="4"/>
        <v>224994818</v>
      </c>
      <c r="F27" s="3">
        <f t="shared" si="4"/>
        <v>189241236</v>
      </c>
      <c r="G27" s="3">
        <f t="shared" si="4"/>
        <v>194519500</v>
      </c>
      <c r="H27" s="3">
        <f t="shared" si="4"/>
        <v>192905925</v>
      </c>
      <c r="I27" s="3">
        <f t="shared" si="4"/>
        <v>197560777</v>
      </c>
      <c r="J27" s="3">
        <f t="shared" si="4"/>
        <v>184258839</v>
      </c>
      <c r="K27" s="3">
        <f t="shared" si="4"/>
        <v>168238947</v>
      </c>
      <c r="L27" s="3">
        <f t="shared" si="4"/>
        <v>175262540</v>
      </c>
      <c r="M27" s="3">
        <f t="shared" si="4"/>
        <v>225962342</v>
      </c>
      <c r="N27" s="3">
        <f t="shared" si="4"/>
        <v>446831664</v>
      </c>
    </row>
    <row r="28" spans="1:14">
      <c r="A28" s="4" t="s">
        <v>31</v>
      </c>
      <c r="B28" s="5">
        <f t="shared" si="1"/>
        <v>769162570</v>
      </c>
      <c r="C28" s="6">
        <v>50416018</v>
      </c>
      <c r="D28" s="6">
        <v>53985440</v>
      </c>
      <c r="E28" s="6">
        <v>65634725</v>
      </c>
      <c r="F28" s="6">
        <v>52832387</v>
      </c>
      <c r="G28" s="6">
        <v>55391700</v>
      </c>
      <c r="H28" s="6">
        <v>53387647</v>
      </c>
      <c r="I28" s="6">
        <v>56067382</v>
      </c>
      <c r="J28" s="6">
        <v>50207554</v>
      </c>
      <c r="K28" s="6">
        <v>45898918</v>
      </c>
      <c r="L28" s="6">
        <v>48205206</v>
      </c>
      <c r="M28" s="6">
        <v>81784110</v>
      </c>
      <c r="N28" s="6">
        <v>155351483</v>
      </c>
    </row>
    <row r="29" spans="1:14">
      <c r="A29" s="4" t="s">
        <v>32</v>
      </c>
      <c r="B29" s="5">
        <f t="shared" si="1"/>
        <v>438122019</v>
      </c>
      <c r="C29" s="6">
        <v>21571892</v>
      </c>
      <c r="D29" s="6">
        <v>25670542</v>
      </c>
      <c r="E29" s="6">
        <v>41670075</v>
      </c>
      <c r="F29" s="6">
        <v>35758049</v>
      </c>
      <c r="G29" s="6">
        <v>36983355</v>
      </c>
      <c r="H29" s="6">
        <v>36841677</v>
      </c>
      <c r="I29" s="6">
        <v>37314925</v>
      </c>
      <c r="J29" s="6">
        <v>35317744</v>
      </c>
      <c r="K29" s="6">
        <v>33016012</v>
      </c>
      <c r="L29" s="6">
        <v>34109108</v>
      </c>
      <c r="M29" s="6">
        <v>30200733</v>
      </c>
      <c r="N29" s="6">
        <v>69667907</v>
      </c>
    </row>
    <row r="30" spans="1:14">
      <c r="A30" s="4" t="s">
        <v>33</v>
      </c>
      <c r="B30" s="5">
        <f t="shared" si="1"/>
        <v>373113023</v>
      </c>
      <c r="C30" s="6">
        <v>18312848</v>
      </c>
      <c r="D30" s="6">
        <v>21924103</v>
      </c>
      <c r="E30" s="6">
        <v>34215156</v>
      </c>
      <c r="F30" s="6">
        <v>29361560</v>
      </c>
      <c r="G30" s="6">
        <v>30334474</v>
      </c>
      <c r="H30" s="6">
        <v>30067184</v>
      </c>
      <c r="I30" s="6">
        <v>30543902</v>
      </c>
      <c r="J30" s="6">
        <v>28144767</v>
      </c>
      <c r="K30" s="6">
        <v>26900271</v>
      </c>
      <c r="L30" s="6">
        <v>27770519</v>
      </c>
      <c r="M30" s="6">
        <v>30660335</v>
      </c>
      <c r="N30" s="6">
        <v>64877904</v>
      </c>
    </row>
    <row r="31" spans="1:14">
      <c r="A31" s="4" t="s">
        <v>34</v>
      </c>
      <c r="B31" s="5">
        <f t="shared" si="1"/>
        <v>77432572</v>
      </c>
      <c r="C31" s="6">
        <v>3805716</v>
      </c>
      <c r="D31" s="6">
        <v>4501327</v>
      </c>
      <c r="E31" s="6">
        <v>7359983</v>
      </c>
      <c r="F31" s="6">
        <v>6306304</v>
      </c>
      <c r="G31" s="6">
        <v>6526967</v>
      </c>
      <c r="H31" s="6">
        <v>7439491</v>
      </c>
      <c r="I31" s="6">
        <v>6590984</v>
      </c>
      <c r="J31" s="6">
        <v>6293266</v>
      </c>
      <c r="K31" s="6">
        <v>5831958</v>
      </c>
      <c r="L31" s="6">
        <v>6028690</v>
      </c>
      <c r="M31" s="6">
        <v>4946961</v>
      </c>
      <c r="N31" s="6">
        <v>11800925</v>
      </c>
    </row>
    <row r="32" spans="1:14">
      <c r="A32" s="4" t="s">
        <v>35</v>
      </c>
      <c r="B32" s="5">
        <f t="shared" si="1"/>
        <v>486998371</v>
      </c>
      <c r="C32" s="6">
        <v>26896332</v>
      </c>
      <c r="D32" s="6">
        <v>30465421</v>
      </c>
      <c r="E32" s="6">
        <v>45972277</v>
      </c>
      <c r="F32" s="6">
        <v>38660596</v>
      </c>
      <c r="G32" s="6">
        <v>40176286</v>
      </c>
      <c r="H32" s="6">
        <v>39989414</v>
      </c>
      <c r="I32" s="6">
        <v>40636423</v>
      </c>
      <c r="J32" s="6">
        <v>38659221</v>
      </c>
      <c r="K32" s="6">
        <v>35258671</v>
      </c>
      <c r="L32" s="6">
        <v>36614159</v>
      </c>
      <c r="M32" s="6">
        <v>34731783</v>
      </c>
      <c r="N32" s="6">
        <v>78937788</v>
      </c>
    </row>
    <row r="33" spans="1:16">
      <c r="A33" s="4" t="s">
        <v>36</v>
      </c>
      <c r="B33" s="5">
        <f t="shared" si="1"/>
        <v>145341307</v>
      </c>
      <c r="C33" s="6">
        <v>15595122</v>
      </c>
      <c r="D33" s="6">
        <v>14199845</v>
      </c>
      <c r="E33" s="6">
        <v>11569169</v>
      </c>
      <c r="F33" s="6">
        <v>7630419</v>
      </c>
      <c r="G33" s="6">
        <v>8415262</v>
      </c>
      <c r="H33" s="6">
        <v>8139113</v>
      </c>
      <c r="I33" s="6">
        <v>8720478</v>
      </c>
      <c r="J33" s="6">
        <v>8080977</v>
      </c>
      <c r="K33" s="6">
        <v>5566572</v>
      </c>
      <c r="L33" s="6">
        <v>6278745</v>
      </c>
      <c r="M33" s="6">
        <v>18240334</v>
      </c>
      <c r="N33" s="6">
        <v>32905271</v>
      </c>
    </row>
    <row r="34" spans="1:16">
      <c r="A34" s="4" t="s">
        <v>37</v>
      </c>
      <c r="B34" s="5">
        <f t="shared" si="1"/>
        <v>12511142</v>
      </c>
      <c r="C34" s="6">
        <v>492976</v>
      </c>
      <c r="D34" s="6">
        <v>649364</v>
      </c>
      <c r="E34" s="6">
        <v>1240358</v>
      </c>
      <c r="F34" s="6">
        <v>1099017</v>
      </c>
      <c r="G34" s="6">
        <v>1129416</v>
      </c>
      <c r="H34" s="6">
        <v>1130009</v>
      </c>
      <c r="I34" s="6">
        <v>1136993</v>
      </c>
      <c r="J34" s="6">
        <v>1089129</v>
      </c>
      <c r="K34" s="6">
        <v>1038351</v>
      </c>
      <c r="L34" s="6">
        <v>1065325</v>
      </c>
      <c r="M34" s="6">
        <v>671566</v>
      </c>
      <c r="N34" s="6">
        <v>1768638</v>
      </c>
    </row>
    <row r="35" spans="1:16">
      <c r="A35" s="4" t="s">
        <v>38</v>
      </c>
      <c r="B35" s="5">
        <f t="shared" si="1"/>
        <v>44504259</v>
      </c>
      <c r="C35" s="6">
        <v>2806333</v>
      </c>
      <c r="D35" s="6">
        <v>3018559</v>
      </c>
      <c r="E35" s="6">
        <v>4110513</v>
      </c>
      <c r="F35" s="6">
        <v>3360380</v>
      </c>
      <c r="G35" s="6">
        <v>3514641</v>
      </c>
      <c r="H35" s="6">
        <v>3488378</v>
      </c>
      <c r="I35" s="6">
        <v>3564882</v>
      </c>
      <c r="J35" s="6">
        <v>3386457</v>
      </c>
      <c r="K35" s="6">
        <v>3002094</v>
      </c>
      <c r="L35" s="6">
        <v>3140504</v>
      </c>
      <c r="M35" s="6">
        <v>3504007</v>
      </c>
      <c r="N35" s="6">
        <v>7607511</v>
      </c>
    </row>
    <row r="36" spans="1:16">
      <c r="A36" s="4" t="s">
        <v>39</v>
      </c>
      <c r="B36" s="5">
        <f t="shared" si="1"/>
        <v>165135211</v>
      </c>
      <c r="C36" s="6">
        <v>2929556</v>
      </c>
      <c r="D36" s="6">
        <v>15302492</v>
      </c>
      <c r="E36" s="6">
        <v>13222562</v>
      </c>
      <c r="F36" s="6">
        <v>14232524</v>
      </c>
      <c r="G36" s="6">
        <v>12047399</v>
      </c>
      <c r="H36" s="6">
        <v>12423012</v>
      </c>
      <c r="I36" s="6">
        <v>12984808</v>
      </c>
      <c r="J36" s="6">
        <v>13079724</v>
      </c>
      <c r="K36" s="6">
        <v>11726100</v>
      </c>
      <c r="L36" s="6">
        <v>12050284</v>
      </c>
      <c r="M36" s="6">
        <v>21222513</v>
      </c>
      <c r="N36" s="6">
        <v>23914237</v>
      </c>
    </row>
    <row r="37" spans="1:16">
      <c r="A37" s="7" t="s">
        <v>40</v>
      </c>
      <c r="B37" s="9">
        <f t="shared" si="1"/>
        <v>1276285044</v>
      </c>
      <c r="C37" s="3">
        <f>SUM(C38+C39+C40+C41+C42+C43+C44+C45+C46)</f>
        <v>39048414</v>
      </c>
      <c r="D37" s="3">
        <f t="shared" ref="D37:N37" si="5">SUM(D38+D39+D40+D41+D42+D43+D44+D45+D46)</f>
        <v>59120231</v>
      </c>
      <c r="E37" s="3">
        <f t="shared" si="5"/>
        <v>123122119</v>
      </c>
      <c r="F37" s="3">
        <f t="shared" si="5"/>
        <v>112077000</v>
      </c>
      <c r="G37" s="3">
        <f t="shared" si="5"/>
        <v>114335320</v>
      </c>
      <c r="H37" s="3">
        <f t="shared" si="5"/>
        <v>114037363</v>
      </c>
      <c r="I37" s="3">
        <f t="shared" si="5"/>
        <v>114494274</v>
      </c>
      <c r="J37" s="3">
        <f t="shared" si="5"/>
        <v>106105109</v>
      </c>
      <c r="K37" s="3">
        <f t="shared" si="5"/>
        <v>106862409</v>
      </c>
      <c r="L37" s="3">
        <f t="shared" si="5"/>
        <v>108851825</v>
      </c>
      <c r="M37" s="3">
        <f t="shared" si="5"/>
        <v>82738121</v>
      </c>
      <c r="N37" s="3">
        <f t="shared" si="5"/>
        <v>195492859</v>
      </c>
    </row>
    <row r="38" spans="1:16">
      <c r="A38" s="4" t="s">
        <v>41</v>
      </c>
      <c r="B38" s="5">
        <f t="shared" si="1"/>
        <v>976526369</v>
      </c>
      <c r="C38" s="6">
        <v>11749569</v>
      </c>
      <c r="D38" s="6">
        <v>33118976</v>
      </c>
      <c r="E38" s="6">
        <v>97857884</v>
      </c>
      <c r="F38" s="6">
        <v>93809636</v>
      </c>
      <c r="G38" s="6">
        <v>94661932</v>
      </c>
      <c r="H38" s="6">
        <v>94789448</v>
      </c>
      <c r="I38" s="6">
        <v>94298159</v>
      </c>
      <c r="J38" s="6">
        <v>87184962</v>
      </c>
      <c r="K38" s="6">
        <v>92175385</v>
      </c>
      <c r="L38" s="6">
        <v>92892822</v>
      </c>
      <c r="M38" s="6">
        <v>50261159</v>
      </c>
      <c r="N38" s="6">
        <v>133726437</v>
      </c>
    </row>
    <row r="39" spans="1:16">
      <c r="A39" s="4" t="s">
        <v>42</v>
      </c>
      <c r="B39" s="5">
        <f t="shared" si="1"/>
        <v>1425975</v>
      </c>
      <c r="C39" s="6">
        <v>153007</v>
      </c>
      <c r="D39" s="6">
        <v>139318</v>
      </c>
      <c r="E39" s="6">
        <v>113508</v>
      </c>
      <c r="F39" s="6">
        <v>74864</v>
      </c>
      <c r="G39" s="6">
        <v>82564</v>
      </c>
      <c r="H39" s="6">
        <v>79855</v>
      </c>
      <c r="I39" s="6">
        <v>85559</v>
      </c>
      <c r="J39" s="6">
        <v>79284</v>
      </c>
      <c r="K39" s="6">
        <v>54615</v>
      </c>
      <c r="L39" s="6">
        <v>61602</v>
      </c>
      <c r="M39" s="6">
        <v>178960</v>
      </c>
      <c r="N39" s="6">
        <v>322839</v>
      </c>
    </row>
    <row r="40" spans="1:16">
      <c r="A40" s="4" t="s">
        <v>43</v>
      </c>
      <c r="B40" s="5">
        <f t="shared" si="1"/>
        <v>40094050</v>
      </c>
      <c r="C40" s="6">
        <v>922780</v>
      </c>
      <c r="D40" s="6">
        <v>1635382</v>
      </c>
      <c r="E40" s="6">
        <v>4166290</v>
      </c>
      <c r="F40" s="6">
        <v>3862242</v>
      </c>
      <c r="G40" s="6">
        <v>3931043</v>
      </c>
      <c r="H40" s="6">
        <v>3954921</v>
      </c>
      <c r="I40" s="6">
        <v>3941072</v>
      </c>
      <c r="J40" s="6">
        <v>3794515</v>
      </c>
      <c r="K40" s="6">
        <v>3762609</v>
      </c>
      <c r="L40" s="6">
        <v>3822354</v>
      </c>
      <c r="M40" s="6">
        <v>1459748</v>
      </c>
      <c r="N40" s="6">
        <v>4841094</v>
      </c>
    </row>
    <row r="41" spans="1:16">
      <c r="A41" s="4" t="s">
        <v>44</v>
      </c>
      <c r="B41" s="5">
        <f t="shared" si="1"/>
        <v>209434650</v>
      </c>
      <c r="C41" s="6">
        <v>21037507</v>
      </c>
      <c r="D41" s="6">
        <v>19492919</v>
      </c>
      <c r="E41" s="6">
        <v>17084894</v>
      </c>
      <c r="F41" s="6">
        <v>11741465</v>
      </c>
      <c r="G41" s="6">
        <v>12809682</v>
      </c>
      <c r="H41" s="6">
        <v>12454253</v>
      </c>
      <c r="I41" s="6">
        <v>13218019</v>
      </c>
      <c r="J41" s="6">
        <v>12309168</v>
      </c>
      <c r="K41" s="6">
        <v>8966920</v>
      </c>
      <c r="L41" s="6">
        <v>9935094</v>
      </c>
      <c r="M41" s="6">
        <v>24767386</v>
      </c>
      <c r="N41" s="6">
        <v>45617343</v>
      </c>
    </row>
    <row r="42" spans="1:16">
      <c r="A42" s="4" t="s">
        <v>45</v>
      </c>
      <c r="B42" s="5">
        <f t="shared" si="1"/>
        <v>0</v>
      </c>
      <c r="C42" s="6">
        <v>0</v>
      </c>
      <c r="D42" s="6">
        <v>0</v>
      </c>
      <c r="E42" s="6">
        <v>0</v>
      </c>
      <c r="F42" s="6">
        <v>0</v>
      </c>
      <c r="G42" s="6">
        <v>0</v>
      </c>
      <c r="H42" s="6">
        <v>0</v>
      </c>
      <c r="I42" s="6">
        <v>0</v>
      </c>
      <c r="J42" s="6">
        <v>0</v>
      </c>
      <c r="K42" s="6">
        <v>0</v>
      </c>
      <c r="L42" s="6">
        <v>0</v>
      </c>
      <c r="M42" s="6">
        <v>0</v>
      </c>
      <c r="N42" s="6">
        <v>0</v>
      </c>
    </row>
    <row r="43" spans="1:16">
      <c r="A43" s="4" t="s">
        <v>46</v>
      </c>
      <c r="B43" s="5">
        <f t="shared" si="1"/>
        <v>30000000</v>
      </c>
      <c r="C43" s="6">
        <v>3219000</v>
      </c>
      <c r="D43" s="6">
        <v>2931000</v>
      </c>
      <c r="E43" s="6">
        <v>2388000</v>
      </c>
      <c r="F43" s="6">
        <v>1575000</v>
      </c>
      <c r="G43" s="6">
        <v>1737000</v>
      </c>
      <c r="H43" s="6">
        <v>1680000</v>
      </c>
      <c r="I43" s="6">
        <v>1800000</v>
      </c>
      <c r="J43" s="6">
        <v>1668000</v>
      </c>
      <c r="K43" s="6">
        <v>1149000</v>
      </c>
      <c r="L43" s="6">
        <v>1296000</v>
      </c>
      <c r="M43" s="6">
        <v>3765000</v>
      </c>
      <c r="N43" s="6">
        <v>6792000</v>
      </c>
    </row>
    <row r="44" spans="1:16">
      <c r="A44" s="4" t="s">
        <v>47</v>
      </c>
      <c r="B44" s="5">
        <f t="shared" si="1"/>
        <v>0</v>
      </c>
      <c r="C44" s="6">
        <v>0</v>
      </c>
      <c r="D44" s="6">
        <v>0</v>
      </c>
      <c r="E44" s="6">
        <v>0</v>
      </c>
      <c r="F44" s="6">
        <v>0</v>
      </c>
      <c r="G44" s="6">
        <v>0</v>
      </c>
      <c r="H44" s="6">
        <v>0</v>
      </c>
      <c r="I44" s="6">
        <v>0</v>
      </c>
      <c r="J44" s="6">
        <v>0</v>
      </c>
      <c r="K44" s="6">
        <v>0</v>
      </c>
      <c r="L44" s="6">
        <v>0</v>
      </c>
      <c r="M44" s="6">
        <v>0</v>
      </c>
      <c r="N44" s="6">
        <v>0</v>
      </c>
    </row>
    <row r="45" spans="1:16">
      <c r="A45" s="4" t="s">
        <v>48</v>
      </c>
      <c r="B45" s="5">
        <f t="shared" si="1"/>
        <v>0</v>
      </c>
      <c r="C45" s="6">
        <v>0</v>
      </c>
      <c r="D45" s="6">
        <v>0</v>
      </c>
      <c r="E45" s="6">
        <v>0</v>
      </c>
      <c r="F45" s="6">
        <v>0</v>
      </c>
      <c r="G45" s="6">
        <v>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</row>
    <row r="46" spans="1:16">
      <c r="A46" s="4" t="s">
        <v>49</v>
      </c>
      <c r="B46" s="5">
        <f t="shared" si="1"/>
        <v>18804000</v>
      </c>
      <c r="C46" s="6">
        <v>1966551</v>
      </c>
      <c r="D46" s="6">
        <v>1802636</v>
      </c>
      <c r="E46" s="6">
        <v>1511543</v>
      </c>
      <c r="F46" s="6">
        <v>1013793</v>
      </c>
      <c r="G46" s="6">
        <v>1113099</v>
      </c>
      <c r="H46" s="6">
        <v>1078886</v>
      </c>
      <c r="I46" s="6">
        <v>1151465</v>
      </c>
      <c r="J46" s="6">
        <v>1069180</v>
      </c>
      <c r="K46" s="6">
        <v>753880</v>
      </c>
      <c r="L46" s="6">
        <v>843953</v>
      </c>
      <c r="M46" s="6">
        <v>2305868</v>
      </c>
      <c r="N46" s="6">
        <v>4193146</v>
      </c>
    </row>
    <row r="47" spans="1:16">
      <c r="A47" s="7" t="s">
        <v>50</v>
      </c>
      <c r="B47" s="9">
        <f t="shared" si="1"/>
        <v>213317345</v>
      </c>
      <c r="C47" s="3">
        <f>+C48+C49+C50+C51+C52+C53+C54+C55+C56</f>
        <v>3167924</v>
      </c>
      <c r="D47" s="3">
        <f t="shared" ref="D47:N47" si="6">+D48+D49+D50+D51+D52+D53+D54+D55+D56</f>
        <v>7574788</v>
      </c>
      <c r="E47" s="3">
        <f t="shared" si="6"/>
        <v>22037885</v>
      </c>
      <c r="F47" s="3">
        <f t="shared" si="6"/>
        <v>20905639</v>
      </c>
      <c r="G47" s="3">
        <f t="shared" si="6"/>
        <v>21162244</v>
      </c>
      <c r="H47" s="3">
        <f t="shared" si="6"/>
        <v>21268209</v>
      </c>
      <c r="I47" s="3">
        <f t="shared" si="6"/>
        <v>21142286</v>
      </c>
      <c r="J47" s="3">
        <f t="shared" si="6"/>
        <v>20035771</v>
      </c>
      <c r="K47" s="3">
        <f t="shared" si="6"/>
        <v>20551912</v>
      </c>
      <c r="L47" s="3">
        <f t="shared" si="6"/>
        <v>20770776</v>
      </c>
      <c r="M47" s="3">
        <f t="shared" si="6"/>
        <v>8374734</v>
      </c>
      <c r="N47" s="3">
        <f t="shared" si="6"/>
        <v>26325177</v>
      </c>
      <c r="P47" s="1"/>
    </row>
    <row r="48" spans="1:16">
      <c r="A48" s="4" t="s">
        <v>51</v>
      </c>
      <c r="B48" s="5">
        <f t="shared" si="1"/>
        <v>33747310</v>
      </c>
      <c r="C48" s="6">
        <v>1172983</v>
      </c>
      <c r="D48" s="6">
        <v>1644087</v>
      </c>
      <c r="E48" s="6">
        <v>3392473</v>
      </c>
      <c r="F48" s="6">
        <v>3044804</v>
      </c>
      <c r="G48" s="6">
        <v>3120034</v>
      </c>
      <c r="H48" s="6">
        <v>3128389</v>
      </c>
      <c r="I48" s="6">
        <v>3137165</v>
      </c>
      <c r="J48" s="6">
        <v>3010304</v>
      </c>
      <c r="K48" s="6">
        <v>2905857</v>
      </c>
      <c r="L48" s="6">
        <v>2972177</v>
      </c>
      <c r="M48" s="6">
        <v>1647555</v>
      </c>
      <c r="N48" s="6">
        <v>4571482</v>
      </c>
      <c r="P48" s="1"/>
    </row>
    <row r="49" spans="1:16">
      <c r="A49" s="4" t="s">
        <v>52</v>
      </c>
      <c r="B49" s="5">
        <f t="shared" si="1"/>
        <v>2138278</v>
      </c>
      <c r="C49" s="6">
        <v>206487</v>
      </c>
      <c r="D49" s="6">
        <v>193413</v>
      </c>
      <c r="E49" s="6">
        <v>176828</v>
      </c>
      <c r="F49" s="6">
        <v>124195</v>
      </c>
      <c r="G49" s="6">
        <v>134738</v>
      </c>
      <c r="H49" s="6">
        <v>131354</v>
      </c>
      <c r="I49" s="6">
        <v>138724</v>
      </c>
      <c r="J49" s="6">
        <v>129520</v>
      </c>
      <c r="K49" s="6">
        <v>97022</v>
      </c>
      <c r="L49" s="6">
        <v>106571</v>
      </c>
      <c r="M49" s="6">
        <v>244094</v>
      </c>
      <c r="N49" s="6">
        <v>455332</v>
      </c>
      <c r="P49" s="1"/>
    </row>
    <row r="50" spans="1:16">
      <c r="A50" s="4" t="s">
        <v>53</v>
      </c>
      <c r="B50" s="5">
        <f t="shared" si="1"/>
        <v>485000</v>
      </c>
      <c r="C50" s="6">
        <v>40238</v>
      </c>
      <c r="D50" s="6">
        <v>39415</v>
      </c>
      <c r="E50" s="6">
        <v>42011</v>
      </c>
      <c r="F50" s="6">
        <v>31601</v>
      </c>
      <c r="G50" s="6">
        <v>33704</v>
      </c>
      <c r="H50" s="6">
        <v>33131</v>
      </c>
      <c r="I50" s="6">
        <v>34463</v>
      </c>
      <c r="J50" s="6">
        <v>32433</v>
      </c>
      <c r="K50" s="6">
        <v>26354</v>
      </c>
      <c r="L50" s="6">
        <v>28253</v>
      </c>
      <c r="M50" s="6">
        <v>48392</v>
      </c>
      <c r="N50" s="6">
        <v>95005</v>
      </c>
    </row>
    <row r="51" spans="1:16">
      <c r="A51" s="4" t="s">
        <v>54</v>
      </c>
      <c r="B51" s="5">
        <f t="shared" si="1"/>
        <v>33661430</v>
      </c>
      <c r="C51" s="6">
        <v>1471151</v>
      </c>
      <c r="D51" s="6">
        <v>1847507</v>
      </c>
      <c r="E51" s="6">
        <v>3243072</v>
      </c>
      <c r="F51" s="6">
        <v>2833558</v>
      </c>
      <c r="G51" s="6">
        <v>2918913</v>
      </c>
      <c r="H51" s="6">
        <v>2912135</v>
      </c>
      <c r="I51" s="6">
        <v>2939621</v>
      </c>
      <c r="J51" s="6">
        <v>2781197</v>
      </c>
      <c r="K51" s="6">
        <v>2647499</v>
      </c>
      <c r="L51" s="6">
        <v>2723394</v>
      </c>
      <c r="M51" s="6">
        <v>2170910</v>
      </c>
      <c r="N51" s="6">
        <v>5172473</v>
      </c>
    </row>
    <row r="52" spans="1:16">
      <c r="A52" s="4" t="s">
        <v>55</v>
      </c>
      <c r="B52" s="5">
        <f t="shared" si="1"/>
        <v>300000</v>
      </c>
      <c r="C52" s="6">
        <v>32190</v>
      </c>
      <c r="D52" s="6">
        <v>29310</v>
      </c>
      <c r="E52" s="6">
        <v>23880</v>
      </c>
      <c r="F52" s="6">
        <v>15750</v>
      </c>
      <c r="G52" s="6">
        <v>17370</v>
      </c>
      <c r="H52" s="6">
        <v>16800</v>
      </c>
      <c r="I52" s="6">
        <v>18000</v>
      </c>
      <c r="J52" s="6">
        <v>16680</v>
      </c>
      <c r="K52" s="6">
        <v>11490</v>
      </c>
      <c r="L52" s="6">
        <v>12960</v>
      </c>
      <c r="M52" s="6">
        <v>37650</v>
      </c>
      <c r="N52" s="6">
        <v>67920</v>
      </c>
    </row>
    <row r="53" spans="1:16">
      <c r="A53" s="4" t="s">
        <v>56</v>
      </c>
      <c r="B53" s="5">
        <f t="shared" si="1"/>
        <v>142485327</v>
      </c>
      <c r="C53" s="6">
        <v>234145</v>
      </c>
      <c r="D53" s="6">
        <v>3801187</v>
      </c>
      <c r="E53" s="6">
        <v>15107440</v>
      </c>
      <c r="F53" s="6">
        <v>14807162</v>
      </c>
      <c r="G53" s="6">
        <v>14888092</v>
      </c>
      <c r="H53" s="6">
        <v>14996686</v>
      </c>
      <c r="I53" s="6">
        <v>14824812</v>
      </c>
      <c r="J53" s="6">
        <v>14017957</v>
      </c>
      <c r="K53" s="6">
        <v>14816255</v>
      </c>
      <c r="L53" s="6">
        <v>14879273</v>
      </c>
      <c r="M53" s="6">
        <v>4208751</v>
      </c>
      <c r="N53" s="6">
        <v>15903567</v>
      </c>
    </row>
    <row r="54" spans="1:16">
      <c r="A54" s="4" t="s">
        <v>57</v>
      </c>
      <c r="B54" s="5">
        <f t="shared" si="1"/>
        <v>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6">
        <v>0</v>
      </c>
      <c r="K54" s="6">
        <v>0</v>
      </c>
      <c r="L54" s="6">
        <v>0</v>
      </c>
      <c r="M54" s="6">
        <v>0</v>
      </c>
      <c r="N54" s="6">
        <v>0</v>
      </c>
    </row>
    <row r="55" spans="1:16">
      <c r="A55" s="4" t="s">
        <v>58</v>
      </c>
      <c r="B55" s="5">
        <f t="shared" si="1"/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6">
        <v>0</v>
      </c>
      <c r="K55" s="6">
        <v>0</v>
      </c>
      <c r="L55" s="6">
        <v>0</v>
      </c>
      <c r="M55" s="6">
        <v>0</v>
      </c>
      <c r="N55" s="6">
        <v>0</v>
      </c>
    </row>
    <row r="56" spans="1:16">
      <c r="A56" s="4" t="s">
        <v>59</v>
      </c>
      <c r="B56" s="5">
        <f t="shared" si="1"/>
        <v>500000</v>
      </c>
      <c r="C56" s="6">
        <v>10730</v>
      </c>
      <c r="D56" s="6">
        <v>19869</v>
      </c>
      <c r="E56" s="6">
        <v>52181</v>
      </c>
      <c r="F56" s="6">
        <v>48569</v>
      </c>
      <c r="G56" s="6">
        <v>49393</v>
      </c>
      <c r="H56" s="6">
        <v>49714</v>
      </c>
      <c r="I56" s="6">
        <v>49501</v>
      </c>
      <c r="J56" s="6">
        <v>47680</v>
      </c>
      <c r="K56" s="6">
        <v>47435</v>
      </c>
      <c r="L56" s="6">
        <v>48148</v>
      </c>
      <c r="M56" s="6">
        <v>17382</v>
      </c>
      <c r="N56" s="6">
        <v>59398</v>
      </c>
    </row>
    <row r="57" spans="1:16">
      <c r="A57" s="7" t="s">
        <v>60</v>
      </c>
      <c r="B57" s="9">
        <f t="shared" si="1"/>
        <v>547706171</v>
      </c>
      <c r="C57" s="3">
        <f>+C58+C59+C60</f>
        <v>751100</v>
      </c>
      <c r="D57" s="3">
        <f t="shared" ref="D57:N57" si="7">+D58+D59+D60</f>
        <v>49980854</v>
      </c>
      <c r="E57" s="3">
        <f t="shared" si="7"/>
        <v>54013935</v>
      </c>
      <c r="F57" s="3">
        <f t="shared" si="7"/>
        <v>53846677</v>
      </c>
      <c r="G57" s="3">
        <f t="shared" si="7"/>
        <v>53862035</v>
      </c>
      <c r="H57" s="3">
        <f t="shared" si="7"/>
        <v>53782128</v>
      </c>
      <c r="I57" s="3">
        <f t="shared" si="7"/>
        <v>53787687</v>
      </c>
      <c r="J57" s="3">
        <f t="shared" si="7"/>
        <v>52825496</v>
      </c>
      <c r="K57" s="3">
        <f t="shared" si="7"/>
        <v>53658228</v>
      </c>
      <c r="L57" s="3">
        <f t="shared" si="7"/>
        <v>53670087</v>
      </c>
      <c r="M57" s="3">
        <f t="shared" si="7"/>
        <v>54268631</v>
      </c>
      <c r="N57" s="3">
        <f t="shared" si="7"/>
        <v>13259313</v>
      </c>
    </row>
    <row r="58" spans="1:16">
      <c r="A58" s="4" t="s">
        <v>61</v>
      </c>
      <c r="B58" s="5">
        <f>+C58+D58+E58+F58+G58+H58+I58+J58+K58+L58+M58+N58</f>
        <v>547706171</v>
      </c>
      <c r="C58" s="10">
        <v>751100</v>
      </c>
      <c r="D58" s="10">
        <v>49980854</v>
      </c>
      <c r="E58" s="10">
        <v>54013935</v>
      </c>
      <c r="F58" s="10">
        <v>53846677</v>
      </c>
      <c r="G58" s="10">
        <v>53862035</v>
      </c>
      <c r="H58" s="10">
        <v>53782128</v>
      </c>
      <c r="I58" s="10">
        <v>53787687</v>
      </c>
      <c r="J58" s="10">
        <v>52825496</v>
      </c>
      <c r="K58" s="10">
        <v>53658228</v>
      </c>
      <c r="L58" s="10">
        <v>53670087</v>
      </c>
      <c r="M58" s="10">
        <v>54268631</v>
      </c>
      <c r="N58" s="10">
        <v>13259313</v>
      </c>
      <c r="O58" s="10">
        <v>547706171</v>
      </c>
    </row>
    <row r="59" spans="1:16">
      <c r="A59" s="4" t="s">
        <v>62</v>
      </c>
      <c r="B59" s="5">
        <f t="shared" si="1"/>
        <v>0</v>
      </c>
      <c r="C59" s="6">
        <v>0</v>
      </c>
      <c r="D59" s="6">
        <v>0</v>
      </c>
      <c r="E59" s="6">
        <v>0</v>
      </c>
      <c r="F59" s="6">
        <v>0</v>
      </c>
      <c r="G59" s="6">
        <v>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0</v>
      </c>
    </row>
    <row r="60" spans="1:16">
      <c r="A60" s="4" t="s">
        <v>63</v>
      </c>
      <c r="B60" s="5">
        <f t="shared" si="1"/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</row>
    <row r="61" spans="1:16">
      <c r="A61" s="7" t="s">
        <v>64</v>
      </c>
      <c r="B61" s="9">
        <f t="shared" si="1"/>
        <v>40000000</v>
      </c>
      <c r="C61" s="3">
        <f>+C62+C63+C64+C65+C66+C67+C68</f>
        <v>4292000</v>
      </c>
      <c r="D61" s="3">
        <f t="shared" ref="D61:N61" si="8">+D62+D63+D64+D65+D66+D67+D68</f>
        <v>3908000</v>
      </c>
      <c r="E61" s="3">
        <f t="shared" si="8"/>
        <v>3184000</v>
      </c>
      <c r="F61" s="3">
        <f t="shared" si="8"/>
        <v>2100000</v>
      </c>
      <c r="G61" s="3">
        <f t="shared" si="8"/>
        <v>2316000</v>
      </c>
      <c r="H61" s="3">
        <f t="shared" si="8"/>
        <v>2240000</v>
      </c>
      <c r="I61" s="3">
        <f t="shared" si="8"/>
        <v>2400000</v>
      </c>
      <c r="J61" s="3">
        <f t="shared" si="8"/>
        <v>2224000</v>
      </c>
      <c r="K61" s="3">
        <f t="shared" si="8"/>
        <v>1532000</v>
      </c>
      <c r="L61" s="3">
        <f t="shared" si="8"/>
        <v>1728000</v>
      </c>
      <c r="M61" s="3">
        <f t="shared" si="8"/>
        <v>5020000</v>
      </c>
      <c r="N61" s="3">
        <f t="shared" si="8"/>
        <v>9056000</v>
      </c>
    </row>
    <row r="62" spans="1:16">
      <c r="A62" s="4" t="s">
        <v>65</v>
      </c>
      <c r="B62" s="5">
        <f t="shared" si="1"/>
        <v>0</v>
      </c>
      <c r="C62" s="6">
        <v>0</v>
      </c>
      <c r="D62" s="6">
        <v>0</v>
      </c>
      <c r="E62" s="6">
        <v>0</v>
      </c>
      <c r="F62" s="6">
        <v>0</v>
      </c>
      <c r="G62" s="6">
        <v>0</v>
      </c>
      <c r="H62" s="6">
        <v>0</v>
      </c>
      <c r="I62" s="6">
        <v>0</v>
      </c>
      <c r="J62" s="6">
        <v>0</v>
      </c>
      <c r="K62" s="6">
        <v>0</v>
      </c>
      <c r="L62" s="6">
        <v>0</v>
      </c>
      <c r="M62" s="6">
        <v>0</v>
      </c>
      <c r="N62" s="6">
        <v>0</v>
      </c>
    </row>
    <row r="63" spans="1:16">
      <c r="A63" s="4" t="s">
        <v>66</v>
      </c>
      <c r="B63" s="5">
        <f t="shared" si="1"/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</row>
    <row r="64" spans="1:16">
      <c r="A64" s="4" t="s">
        <v>67</v>
      </c>
      <c r="B64" s="5">
        <f t="shared" si="1"/>
        <v>0</v>
      </c>
      <c r="C64" s="6">
        <v>0</v>
      </c>
      <c r="D64" s="6">
        <v>0</v>
      </c>
      <c r="E64" s="6">
        <v>0</v>
      </c>
      <c r="F64" s="6">
        <v>0</v>
      </c>
      <c r="G64" s="6">
        <v>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0</v>
      </c>
    </row>
    <row r="65" spans="1:14">
      <c r="A65" s="4" t="s">
        <v>68</v>
      </c>
      <c r="B65" s="5">
        <f t="shared" si="1"/>
        <v>0</v>
      </c>
      <c r="C65" s="6">
        <v>0</v>
      </c>
      <c r="D65" s="6">
        <v>0</v>
      </c>
      <c r="E65" s="6">
        <v>0</v>
      </c>
      <c r="F65" s="6">
        <v>0</v>
      </c>
      <c r="G65" s="6">
        <v>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</row>
    <row r="66" spans="1:14">
      <c r="A66" s="4" t="s">
        <v>69</v>
      </c>
      <c r="B66" s="5">
        <f t="shared" si="1"/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</row>
    <row r="67" spans="1:14">
      <c r="A67" s="4" t="s">
        <v>70</v>
      </c>
      <c r="B67" s="5">
        <f t="shared" si="1"/>
        <v>0</v>
      </c>
      <c r="C67" s="6">
        <v>0</v>
      </c>
      <c r="D67" s="6">
        <v>0</v>
      </c>
      <c r="E67" s="6">
        <v>0</v>
      </c>
      <c r="F67" s="6">
        <v>0</v>
      </c>
      <c r="G67" s="6">
        <v>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</row>
    <row r="68" spans="1:14">
      <c r="A68" s="4" t="s">
        <v>71</v>
      </c>
      <c r="B68" s="5">
        <f t="shared" si="1"/>
        <v>40000000</v>
      </c>
      <c r="C68" s="6">
        <v>4292000</v>
      </c>
      <c r="D68" s="6">
        <v>3908000</v>
      </c>
      <c r="E68" s="6">
        <v>3184000</v>
      </c>
      <c r="F68" s="6">
        <v>2100000</v>
      </c>
      <c r="G68" s="6">
        <v>2316000</v>
      </c>
      <c r="H68" s="6">
        <v>2240000</v>
      </c>
      <c r="I68" s="6">
        <v>2400000</v>
      </c>
      <c r="J68" s="6">
        <v>2224000</v>
      </c>
      <c r="K68" s="6">
        <v>1532000</v>
      </c>
      <c r="L68" s="6">
        <v>1728000</v>
      </c>
      <c r="M68" s="6">
        <v>5020000</v>
      </c>
      <c r="N68" s="6">
        <v>9056000</v>
      </c>
    </row>
    <row r="69" spans="1:14">
      <c r="A69" s="7" t="s">
        <v>72</v>
      </c>
      <c r="B69" s="9">
        <f t="shared" si="1"/>
        <v>0</v>
      </c>
      <c r="C69" s="3">
        <f>+C70+C71+C72</f>
        <v>0</v>
      </c>
      <c r="D69" s="3">
        <f t="shared" ref="D69:N69" si="9">+D70+D71+D72</f>
        <v>0</v>
      </c>
      <c r="E69" s="3">
        <f t="shared" si="9"/>
        <v>0</v>
      </c>
      <c r="F69" s="3">
        <f t="shared" si="9"/>
        <v>0</v>
      </c>
      <c r="G69" s="3">
        <f t="shared" si="9"/>
        <v>0</v>
      </c>
      <c r="H69" s="3">
        <f t="shared" si="9"/>
        <v>0</v>
      </c>
      <c r="I69" s="3">
        <f t="shared" si="9"/>
        <v>0</v>
      </c>
      <c r="J69" s="3">
        <f t="shared" si="9"/>
        <v>0</v>
      </c>
      <c r="K69" s="3">
        <f t="shared" si="9"/>
        <v>0</v>
      </c>
      <c r="L69" s="3">
        <f t="shared" si="9"/>
        <v>0</v>
      </c>
      <c r="M69" s="3">
        <f t="shared" si="9"/>
        <v>0</v>
      </c>
      <c r="N69" s="3">
        <f t="shared" si="9"/>
        <v>0</v>
      </c>
    </row>
    <row r="70" spans="1:14">
      <c r="A70" s="4" t="s">
        <v>73</v>
      </c>
      <c r="B70" s="5">
        <f t="shared" si="1"/>
        <v>0</v>
      </c>
      <c r="C70" s="6">
        <v>0</v>
      </c>
      <c r="D70" s="6">
        <v>0</v>
      </c>
      <c r="E70" s="6">
        <v>0</v>
      </c>
      <c r="F70" s="6">
        <v>0</v>
      </c>
      <c r="G70" s="6">
        <v>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</row>
    <row r="71" spans="1:14">
      <c r="A71" s="4" t="s">
        <v>74</v>
      </c>
      <c r="B71" s="5">
        <f t="shared" si="1"/>
        <v>0</v>
      </c>
      <c r="C71" s="6">
        <v>0</v>
      </c>
      <c r="D71" s="6">
        <v>0</v>
      </c>
      <c r="E71" s="6">
        <v>0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0</v>
      </c>
      <c r="N71" s="6">
        <v>0</v>
      </c>
    </row>
    <row r="72" spans="1:14">
      <c r="A72" s="4" t="s">
        <v>75</v>
      </c>
      <c r="B72" s="5">
        <f t="shared" si="1"/>
        <v>0</v>
      </c>
      <c r="C72" s="6">
        <v>0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v>0</v>
      </c>
      <c r="K72" s="6">
        <v>0</v>
      </c>
      <c r="L72" s="6">
        <v>0</v>
      </c>
      <c r="M72" s="6">
        <v>0</v>
      </c>
      <c r="N72" s="6">
        <v>0</v>
      </c>
    </row>
    <row r="73" spans="1:14">
      <c r="A73" s="7" t="s">
        <v>76</v>
      </c>
      <c r="B73" s="9">
        <f t="shared" ref="B73:B80" si="10">SUM(C73:N73)</f>
        <v>0</v>
      </c>
      <c r="C73" s="3">
        <f>+C74+C75+C76+C77+C78+C79+C80</f>
        <v>0</v>
      </c>
      <c r="D73" s="3">
        <f t="shared" ref="D73:N73" si="11">+D74+D75+D76+D77+D78+D79+D80</f>
        <v>0</v>
      </c>
      <c r="E73" s="3">
        <f t="shared" si="11"/>
        <v>0</v>
      </c>
      <c r="F73" s="3">
        <f t="shared" si="11"/>
        <v>0</v>
      </c>
      <c r="G73" s="3">
        <f t="shared" si="11"/>
        <v>0</v>
      </c>
      <c r="H73" s="3">
        <f t="shared" si="11"/>
        <v>0</v>
      </c>
      <c r="I73" s="3">
        <f t="shared" si="11"/>
        <v>0</v>
      </c>
      <c r="J73" s="3">
        <f t="shared" si="11"/>
        <v>0</v>
      </c>
      <c r="K73" s="3">
        <f t="shared" si="11"/>
        <v>0</v>
      </c>
      <c r="L73" s="3">
        <f t="shared" si="11"/>
        <v>0</v>
      </c>
      <c r="M73" s="3">
        <f t="shared" si="11"/>
        <v>0</v>
      </c>
      <c r="N73" s="3">
        <f t="shared" si="11"/>
        <v>0</v>
      </c>
    </row>
    <row r="74" spans="1:14">
      <c r="A74" s="4" t="s">
        <v>77</v>
      </c>
      <c r="B74" s="5">
        <f t="shared" si="10"/>
        <v>0</v>
      </c>
      <c r="C74" s="6">
        <v>0</v>
      </c>
      <c r="D74" s="6">
        <v>0</v>
      </c>
      <c r="E74" s="6">
        <v>0</v>
      </c>
      <c r="F74" s="6">
        <v>0</v>
      </c>
      <c r="G74" s="6">
        <v>0</v>
      </c>
      <c r="H74" s="6">
        <v>0</v>
      </c>
      <c r="I74" s="6">
        <v>0</v>
      </c>
      <c r="J74" s="6">
        <v>0</v>
      </c>
      <c r="K74" s="6">
        <v>0</v>
      </c>
      <c r="L74" s="6">
        <v>0</v>
      </c>
      <c r="M74" s="6">
        <v>0</v>
      </c>
      <c r="N74" s="6">
        <v>0</v>
      </c>
    </row>
    <row r="75" spans="1:14">
      <c r="A75" s="4" t="s">
        <v>78</v>
      </c>
      <c r="B75" s="5">
        <f t="shared" si="10"/>
        <v>0</v>
      </c>
      <c r="C75" s="6">
        <v>0</v>
      </c>
      <c r="D75" s="6">
        <v>0</v>
      </c>
      <c r="E75" s="6">
        <v>0</v>
      </c>
      <c r="F75" s="6">
        <v>0</v>
      </c>
      <c r="G75" s="6">
        <v>0</v>
      </c>
      <c r="H75" s="6">
        <v>0</v>
      </c>
      <c r="I75" s="6">
        <v>0</v>
      </c>
      <c r="J75" s="6">
        <v>0</v>
      </c>
      <c r="K75" s="6">
        <v>0</v>
      </c>
      <c r="L75" s="6">
        <v>0</v>
      </c>
      <c r="M75" s="6">
        <v>0</v>
      </c>
      <c r="N75" s="6">
        <v>0</v>
      </c>
    </row>
    <row r="76" spans="1:14">
      <c r="A76" s="4" t="s">
        <v>79</v>
      </c>
      <c r="B76" s="5">
        <f t="shared" si="10"/>
        <v>0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6">
        <v>0</v>
      </c>
      <c r="I76" s="6">
        <v>0</v>
      </c>
      <c r="J76" s="6">
        <v>0</v>
      </c>
      <c r="K76" s="6">
        <v>0</v>
      </c>
      <c r="L76" s="6">
        <v>0</v>
      </c>
      <c r="M76" s="6">
        <v>0</v>
      </c>
      <c r="N76" s="6">
        <v>0</v>
      </c>
    </row>
    <row r="77" spans="1:14">
      <c r="A77" s="4" t="s">
        <v>80</v>
      </c>
      <c r="B77" s="5">
        <f t="shared" si="10"/>
        <v>0</v>
      </c>
      <c r="C77" s="6">
        <v>0</v>
      </c>
      <c r="D77" s="6">
        <v>0</v>
      </c>
      <c r="E77" s="6">
        <v>0</v>
      </c>
      <c r="F77" s="6">
        <v>0</v>
      </c>
      <c r="G77" s="6">
        <v>0</v>
      </c>
      <c r="H77" s="6">
        <v>0</v>
      </c>
      <c r="I77" s="6">
        <v>0</v>
      </c>
      <c r="J77" s="6">
        <v>0</v>
      </c>
      <c r="K77" s="6">
        <v>0</v>
      </c>
      <c r="L77" s="6">
        <v>0</v>
      </c>
      <c r="M77" s="6">
        <v>0</v>
      </c>
      <c r="N77" s="6">
        <v>0</v>
      </c>
    </row>
    <row r="78" spans="1:14">
      <c r="A78" s="4" t="s">
        <v>81</v>
      </c>
      <c r="B78" s="5">
        <f t="shared" si="10"/>
        <v>0</v>
      </c>
      <c r="C78" s="6">
        <v>0</v>
      </c>
      <c r="D78" s="6">
        <v>0</v>
      </c>
      <c r="E78" s="6">
        <v>0</v>
      </c>
      <c r="F78" s="6">
        <v>0</v>
      </c>
      <c r="G78" s="6">
        <v>0</v>
      </c>
      <c r="H78" s="6">
        <v>0</v>
      </c>
      <c r="I78" s="6">
        <v>0</v>
      </c>
      <c r="J78" s="6">
        <v>0</v>
      </c>
      <c r="K78" s="6">
        <v>0</v>
      </c>
      <c r="L78" s="6">
        <v>0</v>
      </c>
      <c r="M78" s="6">
        <v>0</v>
      </c>
      <c r="N78" s="6">
        <v>0</v>
      </c>
    </row>
    <row r="79" spans="1:14">
      <c r="A79" s="4" t="s">
        <v>82</v>
      </c>
      <c r="B79" s="5">
        <f t="shared" si="10"/>
        <v>0</v>
      </c>
      <c r="C79" s="6">
        <v>0</v>
      </c>
      <c r="D79" s="6">
        <v>0</v>
      </c>
      <c r="E79" s="6">
        <v>0</v>
      </c>
      <c r="F79" s="6">
        <v>0</v>
      </c>
      <c r="G79" s="6">
        <v>0</v>
      </c>
      <c r="H79" s="6">
        <v>0</v>
      </c>
      <c r="I79" s="6">
        <v>0</v>
      </c>
      <c r="J79" s="6">
        <v>0</v>
      </c>
      <c r="K79" s="6">
        <v>0</v>
      </c>
      <c r="L79" s="6">
        <v>0</v>
      </c>
      <c r="M79" s="6">
        <v>0</v>
      </c>
      <c r="N79" s="6">
        <v>0</v>
      </c>
    </row>
    <row r="80" spans="1:14">
      <c r="A80" s="4" t="s">
        <v>83</v>
      </c>
      <c r="B80" s="5">
        <f t="shared" si="10"/>
        <v>0</v>
      </c>
      <c r="C80" s="6">
        <v>0</v>
      </c>
      <c r="D80" s="6">
        <v>0</v>
      </c>
      <c r="E80" s="6">
        <v>0</v>
      </c>
      <c r="F80" s="6">
        <v>0</v>
      </c>
      <c r="G80" s="6">
        <v>0</v>
      </c>
      <c r="H80" s="6">
        <v>0</v>
      </c>
      <c r="I80" s="6">
        <v>0</v>
      </c>
      <c r="J80" s="6">
        <v>0</v>
      </c>
      <c r="K80" s="6">
        <v>0</v>
      </c>
      <c r="L80" s="6">
        <v>0</v>
      </c>
      <c r="M80" s="6">
        <v>0</v>
      </c>
      <c r="N80" s="6">
        <v>0</v>
      </c>
    </row>
  </sheetData>
  <mergeCells count="3">
    <mergeCell ref="A2:N2"/>
    <mergeCell ref="A3:N4"/>
    <mergeCell ref="A5:N5"/>
  </mergeCells>
  <pageMargins left="0.39370078740157483" right="0.19685039370078741" top="0.39370078740157483" bottom="0.39370078740157483" header="0.31496062992125984" footer="0.31496062992125984"/>
  <pageSetup scale="52" fitToHeight="0" orientation="landscape" r:id="rId1"/>
  <headerFooter>
    <oddFooter>&amp;C&amp;8&amp;P de &amp;N</oddFooter>
  </headerFooter>
  <ignoredErrors>
    <ignoredError sqref="B5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calendario base mensual 2025</vt:lpstr>
      <vt:lpstr>'calendario base mensual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teb_005@hotmail.com</cp:lastModifiedBy>
  <cp:lastPrinted>2025-01-29T05:58:39Z</cp:lastPrinted>
  <dcterms:created xsi:type="dcterms:W3CDTF">2024-01-04T17:54:27Z</dcterms:created>
  <dcterms:modified xsi:type="dcterms:W3CDTF">2025-01-29T05:58:53Z</dcterms:modified>
</cp:coreProperties>
</file>