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JULIA 2025\PRESUPUESTO DE INGRESOS FINAL FINAL\ARCHIVOS DE DISCO DE EGRESOS PPTO 2025\"/>
    </mc:Choice>
  </mc:AlternateContent>
  <bookViews>
    <workbookView xWindow="-120" yWindow="-120" windowWidth="29040" windowHeight="15720"/>
  </bookViews>
  <sheets>
    <sheet name="iniciativa" sheetId="4" r:id="rId1"/>
    <sheet name="Hoja1" sheetId="5" r:id="rId2"/>
  </sheets>
  <externalReferences>
    <externalReference r:id="rId3"/>
  </externalReferences>
  <definedNames>
    <definedName name="_xlnm.Print_Area" localSheetId="0">iniciativa!$A$1:$C$110</definedName>
    <definedName name="_xlnm.Print_Titles" localSheetId="0">iniciativa!$1:$7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4" l="1"/>
  <c r="C13" i="4"/>
  <c r="C20" i="4"/>
  <c r="C31" i="4"/>
  <c r="C35" i="4"/>
  <c r="C41" i="4"/>
  <c r="C38" i="4"/>
  <c r="C46" i="4"/>
  <c r="C67" i="4"/>
  <c r="C66" i="4"/>
  <c r="C77" i="4"/>
  <c r="C78" i="4"/>
  <c r="C79" i="4"/>
  <c r="C93" i="4"/>
  <c r="C64" i="4"/>
  <c r="C9" i="4" l="1"/>
  <c r="C34" i="4"/>
  <c r="C76" i="4"/>
  <c r="C75" i="4" s="1"/>
  <c r="C8" i="4" s="1"/>
</calcChain>
</file>

<file path=xl/sharedStrings.xml><?xml version="1.0" encoding="utf-8"?>
<sst xmlns="http://schemas.openxmlformats.org/spreadsheetml/2006/main" count="190" uniqueCount="143">
  <si>
    <t>MUNICIPIO DE PUEBLA</t>
  </si>
  <si>
    <t>Ingreso Estimado</t>
  </si>
  <si>
    <t>Iniciativa de Ley de Ingresos para el Ejercicio Fiscal 2025</t>
  </si>
  <si>
    <t>TOTAL</t>
  </si>
  <si>
    <t>Impuestos</t>
  </si>
  <si>
    <t>Impuestos sobre los Ingresos</t>
  </si>
  <si>
    <t>1.1.1</t>
  </si>
  <si>
    <t>Sobre Diversiones y Espectáculos Públicos</t>
  </si>
  <si>
    <t>1.1.2</t>
  </si>
  <si>
    <t>Sobre Rifas, Loterías, Sorteos, Concursos y toda clase de juegos permitidos</t>
  </si>
  <si>
    <t>Impuestos sobre el Patrimonio</t>
  </si>
  <si>
    <t>1.2.1</t>
  </si>
  <si>
    <t>Predial</t>
  </si>
  <si>
    <t>1.2.2</t>
  </si>
  <si>
    <t>Sobre Adquisición de Bienes Inmuebles</t>
  </si>
  <si>
    <t>Impuestos sobre la producción, el consumo y las transacciones</t>
  </si>
  <si>
    <t xml:space="preserve">                         -   </t>
  </si>
  <si>
    <t>Impuestos al Comercio Exterior</t>
  </si>
  <si>
    <t>Impuestos Sobre Nóminas y Asimilables</t>
  </si>
  <si>
    <t>Impuestos Ecológicos</t>
  </si>
  <si>
    <t>Accesorios de Impuestos</t>
  </si>
  <si>
    <t>1.7.1</t>
  </si>
  <si>
    <t>1.7.2</t>
  </si>
  <si>
    <t>Otros Impuestos</t>
  </si>
  <si>
    <t>Impuestos no comprendidos en las fracciones de la ley de Ingresos causadas en ejercicios fiscales anteriores pendientes de liquidación o pago</t>
  </si>
  <si>
    <t>Cuotas y Aportaciones de Seguridad Social</t>
  </si>
  <si>
    <t xml:space="preserve">                                   -   </t>
  </si>
  <si>
    <t>Aportaciones para Fondos de Vivienda</t>
  </si>
  <si>
    <t>Cuotas para el Seguro Social</t>
  </si>
  <si>
    <t>Cuotas de Ahorro para el Retiro</t>
  </si>
  <si>
    <t>Otras Cuotas y Aportaciones para la Seguridad Social</t>
  </si>
  <si>
    <t>Accesorios</t>
  </si>
  <si>
    <t>Contribuciones de Mejoras</t>
  </si>
  <si>
    <t>Contribuciones de Mejoras por obras Públicas</t>
  </si>
  <si>
    <t>Contribuciones de Mejoras no comprendidas en las fracciones de la ley de Ingresos causadas en ejercicios fiscales anteriores pendientes de liquidación o pago</t>
  </si>
  <si>
    <t>Derechos</t>
  </si>
  <si>
    <t>Derechos por el uso, goce, aprovechamiento o explotación de bienes de dominio público</t>
  </si>
  <si>
    <t>4.1.1</t>
  </si>
  <si>
    <t>Por Ocupación de Espacios</t>
  </si>
  <si>
    <t>Derechos a los Hidrocarburos (Derogado)</t>
  </si>
  <si>
    <t>Derechos por prestación de servicios</t>
  </si>
  <si>
    <t>4.3.1</t>
  </si>
  <si>
    <t>Servicios de Alumbrado Público</t>
  </si>
  <si>
    <t>4.3.2</t>
  </si>
  <si>
    <t>Derechos por servicios prestados por la Secretaría de Infraestructura y Servicios Públicos</t>
  </si>
  <si>
    <t>4.3.3</t>
  </si>
  <si>
    <t>Derechos por servicios en panteones</t>
  </si>
  <si>
    <t>4.3.4</t>
  </si>
  <si>
    <t>Servicio de recolección, transporte y disposición final de desechos sólidos</t>
  </si>
  <si>
    <t>4.3.5</t>
  </si>
  <si>
    <t>Servicios de centros antirrábicos</t>
  </si>
  <si>
    <t>4.3.6</t>
  </si>
  <si>
    <t>Servicios prestados por la Tesorería</t>
  </si>
  <si>
    <t>4.3.7</t>
  </si>
  <si>
    <t>Servicios prestados por la Contraloría</t>
  </si>
  <si>
    <t>Otros Derechos</t>
  </si>
  <si>
    <t>4.4.1</t>
  </si>
  <si>
    <t>Otorgamiento de Licencias y Refrendos</t>
  </si>
  <si>
    <t>4.4.2</t>
  </si>
  <si>
    <t>Por Obras Materiales</t>
  </si>
  <si>
    <t>4.4.3</t>
  </si>
  <si>
    <t>Por certificados y constancias</t>
  </si>
  <si>
    <t>4.4.4</t>
  </si>
  <si>
    <t>Por anuncios y refrendos</t>
  </si>
  <si>
    <t>4.5.1</t>
  </si>
  <si>
    <t>4.5.2</t>
  </si>
  <si>
    <t>Gastos de Notificación Ejecución Limpia</t>
  </si>
  <si>
    <t>4.5.3</t>
  </si>
  <si>
    <t>Intereses Pago Parcialidades Limpia</t>
  </si>
  <si>
    <t>4.5.4</t>
  </si>
  <si>
    <t>Multa Giro Comercial</t>
  </si>
  <si>
    <t>4.5.5</t>
  </si>
  <si>
    <t>Multa SDUS</t>
  </si>
  <si>
    <t>4.5.6</t>
  </si>
  <si>
    <t>Multa Vía Pública</t>
  </si>
  <si>
    <t>4.5.7</t>
  </si>
  <si>
    <t>Multa Limpia</t>
  </si>
  <si>
    <t>4.5.8</t>
  </si>
  <si>
    <t>Multa Anuncios Publicitarios</t>
  </si>
  <si>
    <t>4.5.9</t>
  </si>
  <si>
    <t>Multa Contaminación Ambiental</t>
  </si>
  <si>
    <t>4.5.10</t>
  </si>
  <si>
    <t>Multa Unidad Normatividad Comercial</t>
  </si>
  <si>
    <t>4.5.11</t>
  </si>
  <si>
    <t>Multa Protección Civil</t>
  </si>
  <si>
    <t>4.5.12</t>
  </si>
  <si>
    <t>Intereses Pago Parcialidades Derechos</t>
  </si>
  <si>
    <t>4.5.13</t>
  </si>
  <si>
    <t>Otros créditos</t>
  </si>
  <si>
    <t>Derechos no comprendidos en las fracciones de la Ley de Ingresos causadas en ejercicios fiscales anteriores pendiente de liquidación o pagos</t>
  </si>
  <si>
    <t>Productos</t>
  </si>
  <si>
    <t>Productos de tipo corriente</t>
  </si>
  <si>
    <t>5.1.1</t>
  </si>
  <si>
    <t>Por venta de información del sistema geográfico</t>
  </si>
  <si>
    <t>5.1.2</t>
  </si>
  <si>
    <t>Por exámenes y venta de formas oficiales</t>
  </si>
  <si>
    <t>5.1.3</t>
  </si>
  <si>
    <t>Por impartición de cursos y/o talleres</t>
  </si>
  <si>
    <t>5.1.4</t>
  </si>
  <si>
    <t>Otros productos</t>
  </si>
  <si>
    <t>5.1.5</t>
  </si>
  <si>
    <t>Intereses</t>
  </si>
  <si>
    <t>Productos de capital (Derogado)</t>
  </si>
  <si>
    <t>Productos no comprendidos en las fracciones de la Ley de Ingresos causadas en ejercicios fiscales anteriores pendiente de liquidación o pago</t>
  </si>
  <si>
    <t>Aprovechamientos</t>
  </si>
  <si>
    <t>Aprovechamientos de tipo corriente</t>
  </si>
  <si>
    <t>6.1.1</t>
  </si>
  <si>
    <t>Sanciones multas municipales</t>
  </si>
  <si>
    <t>6.1.2</t>
  </si>
  <si>
    <t>Reintegros e Indemnizaciones</t>
  </si>
  <si>
    <t>6.1.3</t>
  </si>
  <si>
    <t>Venta de muebles / inmuebles</t>
  </si>
  <si>
    <t>Aprovechamientos Patrimoniales</t>
  </si>
  <si>
    <t>Accesorios de Aprovechamientos</t>
  </si>
  <si>
    <t>Aprovechamientos no comprendidos en las fracciones de la Ley de Ingresos causadas en Ejercicios Fiscales Anteriores Pendiente de Liquidación o Pago</t>
  </si>
  <si>
    <t>Ingresos por Venta de bienes y servicios</t>
  </si>
  <si>
    <t>Ingresos por ventas de bienes y Prestación de servicios de Instituciones Públicas de Seguridad Social</t>
  </si>
  <si>
    <t>Ingresos por Venta de Bienes y Prestación de Servicios de Empresas Productivas del Estado</t>
  </si>
  <si>
    <t>Ingresos por venta de Bienes y Prestación de Servicios de Entidades Paraestatales y Fideicomisos No Empresariales y No Financieros</t>
  </si>
  <si>
    <t>Ingresos por Venta de Bienes y Prestación de Servicios de Entidades Paraestatales Empresariales No Financieras con Participación Estatal Mayoritaria</t>
  </si>
  <si>
    <t>Ingresos por Venta de Bienes y Prestación de Servicios de Entidades Paraestatales Empresariales Financieras Monetarias con Participación Estatal Mayoritaria</t>
  </si>
  <si>
    <t>Ingresos por Venta de Bienes y Prestación de Servicios de Entidades Paraestatales Empresariales Financieras No Monetarias con Participación Estatal Mayoritaria</t>
  </si>
  <si>
    <t>Ingresos por Venta de Bienes y Prestación de Servicios de Fideicomisos Financieros Públicos con Participación Estatal Mayoritaria</t>
  </si>
  <si>
    <t>Ingresos por Venta de Bienes y Prestación de Servicios de los Poderes Legislativo y Judicial y de los Órganos Autónomos</t>
  </si>
  <si>
    <t>Otros Ingresos</t>
  </si>
  <si>
    <t>Participaciones y Aportaciones</t>
  </si>
  <si>
    <t>Participaciones</t>
  </si>
  <si>
    <t>Aportaciones</t>
  </si>
  <si>
    <t>Convenios</t>
  </si>
  <si>
    <t>Incentivos Derivados de la Colaboración Fiscal</t>
  </si>
  <si>
    <t>Fondos Distintos de Aportaciones</t>
  </si>
  <si>
    <t>Transferencias, Asignaciones, Subsidios y Otras Ayudas</t>
  </si>
  <si>
    <t>Transferencias y Asignaciones</t>
  </si>
  <si>
    <t>Transferencias al Resto del Sector Público (Derogado)</t>
  </si>
  <si>
    <t>Subsidios y Subvenciones</t>
  </si>
  <si>
    <t>Ayudas sociales (Derogado)</t>
  </si>
  <si>
    <t>Pensiones y Jubilaciones</t>
  </si>
  <si>
    <t>Transferencias a Fideicomisos, Mandatos y Análogos (Derogado)</t>
  </si>
  <si>
    <t>Transferencias del Fondo Mexicano del Petróleo para la Estabilización y el Desarrollo</t>
  </si>
  <si>
    <t>Ingresos Derivados de Financiamientos</t>
  </si>
  <si>
    <t>Endeudamiento Interno</t>
  </si>
  <si>
    <t>Endeudamiento Externo</t>
  </si>
  <si>
    <t>Financiamiento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</si>
</sst>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5" fillId="0" borderId="0"/>
  </cellStyleXfs>
  <cellXfs count="19">
    <xf numFmtId="0" fontId="0" fillId="0" borderId="0" xfId="0"/>
    <xf numFmtId="4" fontId="0" fillId="0" borderId="0" xfId="0" applyNumberFormat="1"/>
    <xf numFmtId="0" fontId="4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 indent="3"/>
    </xf>
    <xf numFmtId="4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 wrapText="1" indent="3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/>
    </xf>
    <xf numFmtId="4" fontId="4" fillId="3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0" fontId="5" fillId="3" borderId="0" xfId="2" applyFill="1"/>
    <xf numFmtId="0" fontId="1" fillId="2" borderId="1" xfId="0" applyFont="1" applyFill="1" applyBorder="1" applyAlignment="1">
      <alignment horizontal="center" vertical="center" wrapText="1"/>
    </xf>
  </cellXfs>
  <cellStyles count="3">
    <cellStyle name="Normal" xfId="0" builtinId="0"/>
    <cellStyle name="Normal 3 2" xfId="2"/>
    <cellStyle name="Porcentu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76200</xdr:rowOff>
    </xdr:from>
    <xdr:to>
      <xdr:col>1</xdr:col>
      <xdr:colOff>1304925</xdr:colOff>
      <xdr:row>4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76200"/>
          <a:ext cx="2019300" cy="6953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17</xdr:row>
      <xdr:rowOff>126999</xdr:rowOff>
    </xdr:from>
    <xdr:to>
      <xdr:col>19</xdr:col>
      <xdr:colOff>0</xdr:colOff>
      <xdr:row>45</xdr:row>
      <xdr:rowOff>78441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95249" y="2793999"/>
          <a:ext cx="9003927" cy="434414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MX" sz="2800" b="1" i="0" u="none" strike="noStrike" baseline="0">
              <a:solidFill>
                <a:schemeClr val="tx2">
                  <a:lumMod val="75000"/>
                </a:schemeClr>
              </a:solidFill>
              <a:latin typeface="Arial"/>
              <a:cs typeface="Arial"/>
            </a:rPr>
            <a:t>MUNICIPIO DE PUEBLA</a:t>
          </a:r>
        </a:p>
        <a:p>
          <a:pPr algn="ctr" rtl="0">
            <a:defRPr sz="1000"/>
          </a:pPr>
          <a:r>
            <a:rPr lang="es-MX" sz="2800" b="1" i="0" u="none" strike="noStrike" baseline="0">
              <a:solidFill>
                <a:schemeClr val="tx2">
                  <a:lumMod val="75000"/>
                </a:schemeClr>
              </a:solidFill>
              <a:latin typeface="Arial"/>
              <a:cs typeface="Arial"/>
            </a:rPr>
            <a:t>CLAVE 01/01</a:t>
          </a:r>
        </a:p>
        <a:p>
          <a:pPr algn="ctr" rtl="0">
            <a:defRPr sz="1000"/>
          </a:pPr>
          <a:endParaRPr lang="es-MX" sz="2800" b="1" i="0" u="none" strike="noStrike" baseline="0">
            <a:solidFill>
              <a:schemeClr val="tx2">
                <a:lumMod val="75000"/>
              </a:schemeClr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2800" b="1" i="0" u="none" strike="noStrike" baseline="0">
            <a:solidFill>
              <a:schemeClr val="tx2">
                <a:lumMod val="75000"/>
              </a:schemeClr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2800" b="1" i="0" u="none" strike="noStrike" baseline="0">
            <a:solidFill>
              <a:schemeClr val="tx2">
                <a:lumMod val="75000"/>
              </a:schemeClr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2800" b="1" i="0" u="none" strike="noStrike" baseline="0">
              <a:solidFill>
                <a:schemeClr val="tx2">
                  <a:lumMod val="75000"/>
                </a:schemeClr>
              </a:solidFill>
              <a:latin typeface="Arial"/>
              <a:cs typeface="Arial"/>
            </a:rPr>
            <a:t>FORMATO DE LA INICIATIVA DE LEY DE INGRESOS</a:t>
          </a:r>
        </a:p>
        <a:p>
          <a:pPr algn="ctr" rtl="0">
            <a:defRPr sz="1000"/>
          </a:pPr>
          <a:r>
            <a:rPr lang="es-MX" sz="2800" b="1" i="0" u="none" strike="noStrike" baseline="0">
              <a:solidFill>
                <a:schemeClr val="tx2">
                  <a:lumMod val="75000"/>
                </a:schemeClr>
              </a:solidFill>
              <a:latin typeface="Arial"/>
              <a:cs typeface="Arial"/>
            </a:rPr>
            <a:t>EJERCICIO FISCAL 2025</a:t>
          </a:r>
        </a:p>
        <a:p>
          <a:pPr algn="ctr" rtl="0">
            <a:defRPr sz="1000"/>
          </a:pPr>
          <a:endParaRPr lang="es-MX" sz="1050" b="1" i="0" u="none" strike="noStrike" baseline="0">
            <a:solidFill>
              <a:schemeClr val="bg1">
                <a:lumMod val="50000"/>
              </a:schemeClr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1500" b="1" i="0" u="none" strike="noStrike" baseline="0">
              <a:solidFill>
                <a:schemeClr val="bg1">
                  <a:lumMod val="50000"/>
                </a:schemeClr>
              </a:solidFill>
              <a:latin typeface="Arial"/>
              <a:cs typeface="Arial"/>
            </a:rPr>
            <a:t>PRESIDENTE MUNICIPAL CONSTITUCIONAL DEL H. AYUNTAMIENTO DEL MUNICIPIO DE PUEBLA:  JOSÉ CHEDRAUI BUDIB</a:t>
          </a:r>
        </a:p>
        <a:p>
          <a:pPr algn="ctr" rtl="0">
            <a:defRPr sz="1000"/>
          </a:pPr>
          <a:r>
            <a:rPr lang="es-MX" sz="1500" b="1" i="0" u="none" strike="noStrike" baseline="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t> </a:t>
          </a:r>
          <a:endParaRPr lang="es-MX" sz="1500" b="1" i="1" u="none" strike="noStrike" baseline="0">
            <a:solidFill>
              <a:srgbClr val="969696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2</xdr:col>
      <xdr:colOff>419101</xdr:colOff>
      <xdr:row>2</xdr:row>
      <xdr:rowOff>34925</xdr:rowOff>
    </xdr:from>
    <xdr:to>
      <xdr:col>8</xdr:col>
      <xdr:colOff>555625</xdr:colOff>
      <xdr:row>12</xdr:row>
      <xdr:rowOff>92075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3101" y="352425"/>
          <a:ext cx="4708524" cy="16446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IMADO%20DE%20CIERRE%202024\ESTIMADO%20DE%20CIERRE%20ANUAL%20V%2031%20OCT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los Ing. al 14 oct "/>
      <sheetName val="CIERRE 2"/>
    </sheetNames>
    <sheetDataSet>
      <sheetData sheetId="0">
        <row r="62">
          <cell r="BO62">
            <v>2866356.9299999997</v>
          </cell>
        </row>
        <row r="63">
          <cell r="BO63">
            <v>17054.075000000001</v>
          </cell>
        </row>
        <row r="64">
          <cell r="BO64">
            <v>1016984.1299999999</v>
          </cell>
        </row>
        <row r="128">
          <cell r="BO128">
            <v>9040422.6549999993</v>
          </cell>
        </row>
        <row r="131">
          <cell r="BO131">
            <v>28533.53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F110"/>
  <sheetViews>
    <sheetView tabSelected="1" zoomScaleNormal="100" workbookViewId="0">
      <selection activeCell="G18" sqref="G18"/>
    </sheetView>
  </sheetViews>
  <sheetFormatPr baseColWidth="10" defaultColWidth="10.7109375" defaultRowHeight="15" x14ac:dyDescent="0.25"/>
  <cols>
    <col min="1" max="1" width="13.140625" customWidth="1"/>
    <col min="2" max="2" width="67" bestFit="1" customWidth="1"/>
    <col min="3" max="3" width="13" bestFit="1" customWidth="1"/>
    <col min="5" max="6" width="13.7109375" bestFit="1" customWidth="1"/>
  </cols>
  <sheetData>
    <row r="6" spans="1:5" x14ac:dyDescent="0.25">
      <c r="A6" s="2"/>
      <c r="B6" s="3" t="s">
        <v>0</v>
      </c>
      <c r="C6" s="18" t="s">
        <v>1</v>
      </c>
    </row>
    <row r="7" spans="1:5" x14ac:dyDescent="0.25">
      <c r="A7" s="2"/>
      <c r="B7" s="3" t="s">
        <v>2</v>
      </c>
      <c r="C7" s="18"/>
    </row>
    <row r="8" spans="1:5" x14ac:dyDescent="0.25">
      <c r="A8" s="4"/>
      <c r="B8" s="5" t="s">
        <v>3</v>
      </c>
      <c r="C8" s="6">
        <f>+C9+C31+C34+C66+C75+C93</f>
        <v>7335743559.2716999</v>
      </c>
      <c r="E8" s="1"/>
    </row>
    <row r="9" spans="1:5" x14ac:dyDescent="0.25">
      <c r="A9" s="7">
        <v>1</v>
      </c>
      <c r="B9" s="4" t="s">
        <v>4</v>
      </c>
      <c r="C9" s="6">
        <f>+C10+C13+C20</f>
        <v>1221492028.1950002</v>
      </c>
    </row>
    <row r="10" spans="1:5" x14ac:dyDescent="0.25">
      <c r="A10" s="8">
        <v>1.1000000000000001</v>
      </c>
      <c r="B10" s="9" t="s">
        <v>5</v>
      </c>
      <c r="C10" s="10">
        <f>+C11+C12</f>
        <v>52083139.774999999</v>
      </c>
    </row>
    <row r="11" spans="1:5" x14ac:dyDescent="0.25">
      <c r="A11" s="8" t="s">
        <v>6</v>
      </c>
      <c r="B11" s="9" t="s">
        <v>7</v>
      </c>
      <c r="C11" s="10">
        <v>15624419.18</v>
      </c>
    </row>
    <row r="12" spans="1:5" x14ac:dyDescent="0.25">
      <c r="A12" s="8" t="s">
        <v>8</v>
      </c>
      <c r="B12" s="9" t="s">
        <v>9</v>
      </c>
      <c r="C12" s="10">
        <v>36458720.594999999</v>
      </c>
    </row>
    <row r="13" spans="1:5" x14ac:dyDescent="0.25">
      <c r="A13" s="8">
        <v>1.2</v>
      </c>
      <c r="B13" s="9" t="s">
        <v>10</v>
      </c>
      <c r="C13" s="10">
        <f>+C14+C15</f>
        <v>1102118877.365</v>
      </c>
    </row>
    <row r="14" spans="1:5" x14ac:dyDescent="0.25">
      <c r="A14" s="8" t="s">
        <v>11</v>
      </c>
      <c r="B14" s="9" t="s">
        <v>12</v>
      </c>
      <c r="C14" s="10">
        <v>832016463.88999999</v>
      </c>
    </row>
    <row r="15" spans="1:5" x14ac:dyDescent="0.25">
      <c r="A15" s="8" t="s">
        <v>13</v>
      </c>
      <c r="B15" s="9" t="s">
        <v>14</v>
      </c>
      <c r="C15" s="10">
        <v>270102413.47499996</v>
      </c>
    </row>
    <row r="16" spans="1:5" x14ac:dyDescent="0.25">
      <c r="A16" s="8">
        <v>1.3</v>
      </c>
      <c r="B16" s="9" t="s">
        <v>15</v>
      </c>
      <c r="C16" s="11" t="s">
        <v>16</v>
      </c>
    </row>
    <row r="17" spans="1:3" x14ac:dyDescent="0.25">
      <c r="A17" s="8">
        <v>1.4</v>
      </c>
      <c r="B17" s="9" t="s">
        <v>17</v>
      </c>
      <c r="C17" s="11" t="s">
        <v>16</v>
      </c>
    </row>
    <row r="18" spans="1:3" x14ac:dyDescent="0.25">
      <c r="A18" s="8">
        <v>1.5</v>
      </c>
      <c r="B18" s="9" t="s">
        <v>18</v>
      </c>
      <c r="C18" s="11" t="s">
        <v>16</v>
      </c>
    </row>
    <row r="19" spans="1:3" x14ac:dyDescent="0.25">
      <c r="A19" s="8">
        <v>1.6</v>
      </c>
      <c r="B19" s="9" t="s">
        <v>19</v>
      </c>
      <c r="C19" s="11" t="s">
        <v>16</v>
      </c>
    </row>
    <row r="20" spans="1:3" x14ac:dyDescent="0.25">
      <c r="A20" s="8">
        <v>1.7</v>
      </c>
      <c r="B20" s="9" t="s">
        <v>20</v>
      </c>
      <c r="C20" s="10">
        <f>+C21+C22</f>
        <v>67290011.054999992</v>
      </c>
    </row>
    <row r="21" spans="1:3" x14ac:dyDescent="0.25">
      <c r="A21" s="8" t="s">
        <v>21</v>
      </c>
      <c r="B21" s="9" t="s">
        <v>12</v>
      </c>
      <c r="C21" s="10">
        <v>48463222.719999999</v>
      </c>
    </row>
    <row r="22" spans="1:3" x14ac:dyDescent="0.25">
      <c r="A22" s="8" t="s">
        <v>22</v>
      </c>
      <c r="B22" s="9" t="s">
        <v>14</v>
      </c>
      <c r="C22" s="10">
        <v>18826788.334999997</v>
      </c>
    </row>
    <row r="23" spans="1:3" x14ac:dyDescent="0.25">
      <c r="A23" s="8">
        <v>1.8</v>
      </c>
      <c r="B23" s="9" t="s">
        <v>23</v>
      </c>
      <c r="C23" s="11" t="s">
        <v>16</v>
      </c>
    </row>
    <row r="24" spans="1:3" ht="22.5" x14ac:dyDescent="0.25">
      <c r="A24" s="8">
        <v>1.9</v>
      </c>
      <c r="B24" s="12" t="s">
        <v>24</v>
      </c>
      <c r="C24" s="11" t="s">
        <v>16</v>
      </c>
    </row>
    <row r="25" spans="1:3" x14ac:dyDescent="0.25">
      <c r="A25" s="7">
        <v>2</v>
      </c>
      <c r="B25" s="13" t="s">
        <v>25</v>
      </c>
      <c r="C25" s="14" t="s">
        <v>26</v>
      </c>
    </row>
    <row r="26" spans="1:3" x14ac:dyDescent="0.25">
      <c r="A26" s="8">
        <v>2.1</v>
      </c>
      <c r="B26" s="12" t="s">
        <v>27</v>
      </c>
      <c r="C26" s="11" t="s">
        <v>16</v>
      </c>
    </row>
    <row r="27" spans="1:3" x14ac:dyDescent="0.25">
      <c r="A27" s="8">
        <v>2.2000000000000002</v>
      </c>
      <c r="B27" s="12" t="s">
        <v>28</v>
      </c>
      <c r="C27" s="11" t="s">
        <v>16</v>
      </c>
    </row>
    <row r="28" spans="1:3" x14ac:dyDescent="0.25">
      <c r="A28" s="8">
        <v>2.2999999999999998</v>
      </c>
      <c r="B28" s="12" t="s">
        <v>29</v>
      </c>
      <c r="C28" s="11" t="s">
        <v>16</v>
      </c>
    </row>
    <row r="29" spans="1:3" x14ac:dyDescent="0.25">
      <c r="A29" s="8">
        <v>2.4</v>
      </c>
      <c r="B29" s="12" t="s">
        <v>30</v>
      </c>
      <c r="C29" s="11" t="s">
        <v>16</v>
      </c>
    </row>
    <row r="30" spans="1:3" x14ac:dyDescent="0.25">
      <c r="A30" s="8">
        <v>2.5</v>
      </c>
      <c r="B30" s="9" t="s">
        <v>31</v>
      </c>
      <c r="C30" s="11" t="s">
        <v>16</v>
      </c>
    </row>
    <row r="31" spans="1:3" x14ac:dyDescent="0.25">
      <c r="A31" s="7">
        <v>3</v>
      </c>
      <c r="B31" s="4" t="s">
        <v>32</v>
      </c>
      <c r="C31" s="6">
        <f>+C32</f>
        <v>2954411.4499999997</v>
      </c>
    </row>
    <row r="32" spans="1:3" x14ac:dyDescent="0.25">
      <c r="A32" s="8">
        <v>3.1</v>
      </c>
      <c r="B32" s="9" t="s">
        <v>33</v>
      </c>
      <c r="C32" s="10">
        <v>2954411.4499999997</v>
      </c>
    </row>
    <row r="33" spans="1:6" ht="22.5" x14ac:dyDescent="0.25">
      <c r="A33" s="8">
        <v>3.9</v>
      </c>
      <c r="B33" s="12" t="s">
        <v>34</v>
      </c>
      <c r="C33" s="11" t="s">
        <v>16</v>
      </c>
    </row>
    <row r="34" spans="1:6" x14ac:dyDescent="0.25">
      <c r="A34" s="7">
        <v>4</v>
      </c>
      <c r="B34" s="4" t="s">
        <v>35</v>
      </c>
      <c r="C34" s="6">
        <f>+C35+C38+C46+C51</f>
        <v>621274468.3599999</v>
      </c>
    </row>
    <row r="35" spans="1:6" x14ac:dyDescent="0.25">
      <c r="A35" s="8">
        <v>4.0999999999999996</v>
      </c>
      <c r="B35" s="9" t="s">
        <v>36</v>
      </c>
      <c r="C35" s="15">
        <f>+C36</f>
        <v>45344273.469999991</v>
      </c>
      <c r="E35" s="1"/>
    </row>
    <row r="36" spans="1:6" x14ac:dyDescent="0.25">
      <c r="A36" s="8" t="s">
        <v>37</v>
      </c>
      <c r="B36" s="9" t="s">
        <v>38</v>
      </c>
      <c r="C36" s="15">
        <v>45344273.469999991</v>
      </c>
    </row>
    <row r="37" spans="1:6" x14ac:dyDescent="0.25">
      <c r="A37" s="8">
        <v>4.2</v>
      </c>
      <c r="B37" s="9" t="s">
        <v>39</v>
      </c>
      <c r="C37" s="16" t="s">
        <v>16</v>
      </c>
    </row>
    <row r="38" spans="1:6" x14ac:dyDescent="0.25">
      <c r="A38" s="8">
        <v>4.3</v>
      </c>
      <c r="B38" s="9" t="s">
        <v>40</v>
      </c>
      <c r="C38" s="15">
        <f>SUM(C39:C45)</f>
        <v>294575063.84999996</v>
      </c>
      <c r="E38" s="1"/>
      <c r="F38" s="1"/>
    </row>
    <row r="39" spans="1:6" x14ac:dyDescent="0.25">
      <c r="A39" s="8" t="s">
        <v>41</v>
      </c>
      <c r="B39" s="9" t="s">
        <v>42</v>
      </c>
      <c r="C39" s="15">
        <v>101280000</v>
      </c>
    </row>
    <row r="40" spans="1:6" x14ac:dyDescent="0.25">
      <c r="A40" s="8" t="s">
        <v>43</v>
      </c>
      <c r="B40" s="9" t="s">
        <v>44</v>
      </c>
      <c r="C40" s="15">
        <v>36619.049999999996</v>
      </c>
    </row>
    <row r="41" spans="1:6" x14ac:dyDescent="0.25">
      <c r="A41" s="8" t="s">
        <v>45</v>
      </c>
      <c r="B41" s="9" t="s">
        <v>46</v>
      </c>
      <c r="C41" s="15">
        <f>6006331.275+1280729.91</f>
        <v>7287061.1850000005</v>
      </c>
    </row>
    <row r="42" spans="1:6" x14ac:dyDescent="0.25">
      <c r="A42" s="8" t="s">
        <v>47</v>
      </c>
      <c r="B42" s="9" t="s">
        <v>48</v>
      </c>
      <c r="C42" s="15">
        <v>170397069.54999998</v>
      </c>
    </row>
    <row r="43" spans="1:6" x14ac:dyDescent="0.25">
      <c r="A43" s="8" t="s">
        <v>49</v>
      </c>
      <c r="B43" s="9" t="s">
        <v>50</v>
      </c>
      <c r="C43" s="15">
        <v>315449.21999999997</v>
      </c>
    </row>
    <row r="44" spans="1:6" x14ac:dyDescent="0.25">
      <c r="A44" s="8" t="s">
        <v>51</v>
      </c>
      <c r="B44" s="9" t="s">
        <v>52</v>
      </c>
      <c r="C44" s="15">
        <v>9760258.6499999985</v>
      </c>
      <c r="E44" s="1"/>
    </row>
    <row r="45" spans="1:6" x14ac:dyDescent="0.25">
      <c r="A45" s="8" t="s">
        <v>53</v>
      </c>
      <c r="B45" s="9" t="s">
        <v>54</v>
      </c>
      <c r="C45" s="15">
        <v>5498606.1949999994</v>
      </c>
    </row>
    <row r="46" spans="1:6" x14ac:dyDescent="0.25">
      <c r="A46" s="8">
        <v>4.4000000000000004</v>
      </c>
      <c r="B46" s="9" t="s">
        <v>55</v>
      </c>
      <c r="C46" s="15">
        <f>SUM(C47:C50)</f>
        <v>247038106.86499998</v>
      </c>
      <c r="E46" s="1"/>
      <c r="F46" s="1"/>
    </row>
    <row r="47" spans="1:6" x14ac:dyDescent="0.25">
      <c r="A47" s="8" t="s">
        <v>56</v>
      </c>
      <c r="B47" s="9" t="s">
        <v>57</v>
      </c>
      <c r="C47" s="15">
        <v>63167077.384999998</v>
      </c>
    </row>
    <row r="48" spans="1:6" x14ac:dyDescent="0.25">
      <c r="A48" s="8" t="s">
        <v>58</v>
      </c>
      <c r="B48" s="9" t="s">
        <v>59</v>
      </c>
      <c r="C48" s="15">
        <v>126572837.97</v>
      </c>
    </row>
    <row r="49" spans="1:3" x14ac:dyDescent="0.25">
      <c r="A49" s="8" t="s">
        <v>60</v>
      </c>
      <c r="B49" s="9" t="s">
        <v>61</v>
      </c>
      <c r="C49" s="15">
        <v>27101534.189999998</v>
      </c>
    </row>
    <row r="50" spans="1:3" x14ac:dyDescent="0.25">
      <c r="A50" s="8" t="s">
        <v>62</v>
      </c>
      <c r="B50" s="9" t="s">
        <v>63</v>
      </c>
      <c r="C50" s="15">
        <v>30196657.319999997</v>
      </c>
    </row>
    <row r="51" spans="1:3" x14ac:dyDescent="0.25">
      <c r="A51" s="8">
        <v>4.5</v>
      </c>
      <c r="B51" s="9" t="s">
        <v>31</v>
      </c>
      <c r="C51" s="15">
        <v>34317024.174999997</v>
      </c>
    </row>
    <row r="52" spans="1:3" x14ac:dyDescent="0.25">
      <c r="A52" s="8" t="s">
        <v>64</v>
      </c>
      <c r="B52" s="9" t="s">
        <v>48</v>
      </c>
      <c r="C52" s="15">
        <v>6931743.5149999997</v>
      </c>
    </row>
    <row r="53" spans="1:3" x14ac:dyDescent="0.25">
      <c r="A53" s="8" t="s">
        <v>65</v>
      </c>
      <c r="B53" s="9" t="s">
        <v>66</v>
      </c>
      <c r="C53" s="15">
        <v>147203.095</v>
      </c>
    </row>
    <row r="54" spans="1:3" x14ac:dyDescent="0.25">
      <c r="A54" s="8" t="s">
        <v>67</v>
      </c>
      <c r="B54" s="9" t="s">
        <v>68</v>
      </c>
      <c r="C54" s="15">
        <v>42417.329999999994</v>
      </c>
    </row>
    <row r="55" spans="1:3" x14ac:dyDescent="0.25">
      <c r="A55" s="8" t="s">
        <v>69</v>
      </c>
      <c r="B55" s="9" t="s">
        <v>70</v>
      </c>
      <c r="C55" s="15">
        <v>3789453.4449999998</v>
      </c>
    </row>
    <row r="56" spans="1:3" x14ac:dyDescent="0.25">
      <c r="A56" s="8" t="s">
        <v>71</v>
      </c>
      <c r="B56" s="9" t="s">
        <v>72</v>
      </c>
      <c r="C56" s="15">
        <v>1557398.385</v>
      </c>
    </row>
    <row r="57" spans="1:3" x14ac:dyDescent="0.25">
      <c r="A57" s="8" t="s">
        <v>73</v>
      </c>
      <c r="B57" s="9" t="s">
        <v>74</v>
      </c>
      <c r="C57" s="15">
        <v>102992.265</v>
      </c>
    </row>
    <row r="58" spans="1:3" x14ac:dyDescent="0.25">
      <c r="A58" s="8" t="s">
        <v>75</v>
      </c>
      <c r="B58" s="9" t="s">
        <v>76</v>
      </c>
      <c r="C58" s="15">
        <v>754322.8899999999</v>
      </c>
    </row>
    <row r="59" spans="1:3" x14ac:dyDescent="0.25">
      <c r="A59" s="8" t="s">
        <v>77</v>
      </c>
      <c r="B59" s="9" t="s">
        <v>78</v>
      </c>
      <c r="C59" s="15">
        <v>226500.06</v>
      </c>
    </row>
    <row r="60" spans="1:3" x14ac:dyDescent="0.25">
      <c r="A60" s="8" t="s">
        <v>79</v>
      </c>
      <c r="B60" s="9" t="s">
        <v>80</v>
      </c>
      <c r="C60" s="15">
        <v>47475</v>
      </c>
    </row>
    <row r="61" spans="1:3" x14ac:dyDescent="0.25">
      <c r="A61" s="8" t="s">
        <v>81</v>
      </c>
      <c r="B61" s="9" t="s">
        <v>82</v>
      </c>
      <c r="C61" s="15">
        <v>12739125</v>
      </c>
    </row>
    <row r="62" spans="1:3" x14ac:dyDescent="0.25">
      <c r="A62" s="8" t="s">
        <v>83</v>
      </c>
      <c r="B62" s="9" t="s">
        <v>84</v>
      </c>
      <c r="C62" s="15">
        <v>3692500</v>
      </c>
    </row>
    <row r="63" spans="1:3" x14ac:dyDescent="0.25">
      <c r="A63" s="8" t="s">
        <v>85</v>
      </c>
      <c r="B63" s="9" t="s">
        <v>86</v>
      </c>
      <c r="C63" s="15">
        <v>385498.05499999999</v>
      </c>
    </row>
    <row r="64" spans="1:3" x14ac:dyDescent="0.25">
      <c r="A64" s="8" t="s">
        <v>87</v>
      </c>
      <c r="B64" s="9" t="s">
        <v>88</v>
      </c>
      <c r="C64" s="15">
        <f>+'[1]Análisis de los Ing. al 14 oct '!$BO$62+'[1]Análisis de los Ing. al 14 oct '!$BO$63+'[1]Análisis de los Ing. al 14 oct '!$BO$64</f>
        <v>3900395.1349999998</v>
      </c>
    </row>
    <row r="65" spans="1:5" ht="22.5" x14ac:dyDescent="0.25">
      <c r="A65" s="8">
        <v>4.9000000000000004</v>
      </c>
      <c r="B65" s="12" t="s">
        <v>89</v>
      </c>
      <c r="C65" s="16" t="s">
        <v>16</v>
      </c>
    </row>
    <row r="66" spans="1:5" x14ac:dyDescent="0.25">
      <c r="A66" s="7">
        <v>5</v>
      </c>
      <c r="B66" s="4" t="s">
        <v>90</v>
      </c>
      <c r="C66" s="6">
        <f>+C67</f>
        <v>35041284.829999998</v>
      </c>
    </row>
    <row r="67" spans="1:5" x14ac:dyDescent="0.25">
      <c r="A67" s="8">
        <v>5.0999999999999996</v>
      </c>
      <c r="B67" s="9" t="s">
        <v>91</v>
      </c>
      <c r="C67" s="10">
        <f>SUM(C68:C72)</f>
        <v>35041284.829999998</v>
      </c>
    </row>
    <row r="68" spans="1:5" x14ac:dyDescent="0.25">
      <c r="A68" s="8" t="s">
        <v>92</v>
      </c>
      <c r="B68" s="9" t="s">
        <v>93</v>
      </c>
      <c r="C68" s="10">
        <v>880152.74</v>
      </c>
    </row>
    <row r="69" spans="1:5" x14ac:dyDescent="0.25">
      <c r="A69" s="8" t="s">
        <v>94</v>
      </c>
      <c r="B69" s="9" t="s">
        <v>95</v>
      </c>
      <c r="C69" s="10">
        <v>4534564.0750000002</v>
      </c>
    </row>
    <row r="70" spans="1:5" x14ac:dyDescent="0.25">
      <c r="A70" s="8" t="s">
        <v>96</v>
      </c>
      <c r="B70" s="9" t="s">
        <v>97</v>
      </c>
      <c r="C70" s="10">
        <v>58363.654999999999</v>
      </c>
    </row>
    <row r="71" spans="1:5" x14ac:dyDescent="0.25">
      <c r="A71" s="8" t="s">
        <v>98</v>
      </c>
      <c r="B71" s="9" t="s">
        <v>99</v>
      </c>
      <c r="C71" s="10">
        <v>3832654.63</v>
      </c>
    </row>
    <row r="72" spans="1:5" x14ac:dyDescent="0.25">
      <c r="A72" s="8" t="s">
        <v>100</v>
      </c>
      <c r="B72" s="9" t="s">
        <v>101</v>
      </c>
      <c r="C72" s="10">
        <v>25735549.729999997</v>
      </c>
      <c r="E72" s="1"/>
    </row>
    <row r="73" spans="1:5" x14ac:dyDescent="0.25">
      <c r="A73" s="8">
        <v>5.2</v>
      </c>
      <c r="B73" s="9" t="s">
        <v>102</v>
      </c>
      <c r="C73" s="11" t="s">
        <v>16</v>
      </c>
      <c r="E73" s="1"/>
    </row>
    <row r="74" spans="1:5" ht="22.5" x14ac:dyDescent="0.25">
      <c r="A74" s="8">
        <v>5.9</v>
      </c>
      <c r="B74" s="12" t="s">
        <v>103</v>
      </c>
      <c r="C74" s="11" t="s">
        <v>16</v>
      </c>
    </row>
    <row r="75" spans="1:5" x14ac:dyDescent="0.25">
      <c r="A75" s="7">
        <v>6</v>
      </c>
      <c r="B75" s="4" t="s">
        <v>104</v>
      </c>
      <c r="C75" s="6">
        <f>+C76</f>
        <v>162612921.905</v>
      </c>
    </row>
    <row r="76" spans="1:5" x14ac:dyDescent="0.25">
      <c r="A76" s="8">
        <v>6.1</v>
      </c>
      <c r="B76" s="9" t="s">
        <v>105</v>
      </c>
      <c r="C76" s="10">
        <f>SUM(C77:C79)</f>
        <v>162612921.905</v>
      </c>
    </row>
    <row r="77" spans="1:5" x14ac:dyDescent="0.25">
      <c r="A77" s="8" t="s">
        <v>106</v>
      </c>
      <c r="B77" s="9" t="s">
        <v>107</v>
      </c>
      <c r="C77" s="10">
        <f>153030486.67+247619.05</f>
        <v>153278105.72</v>
      </c>
    </row>
    <row r="78" spans="1:5" x14ac:dyDescent="0.25">
      <c r="A78" s="8" t="s">
        <v>108</v>
      </c>
      <c r="B78" s="9" t="s">
        <v>109</v>
      </c>
      <c r="C78" s="10">
        <f>+'[1]Análisis de los Ing. al 14 oct '!$BO$128+'[1]Análisis de los Ing. al 14 oct '!$BO$131</f>
        <v>9068956.1849999987</v>
      </c>
    </row>
    <row r="79" spans="1:5" x14ac:dyDescent="0.25">
      <c r="A79" s="8" t="s">
        <v>110</v>
      </c>
      <c r="B79" s="9" t="s">
        <v>111</v>
      </c>
      <c r="C79" s="10">
        <f>47475+211000+7385</f>
        <v>265860</v>
      </c>
    </row>
    <row r="80" spans="1:5" x14ac:dyDescent="0.25">
      <c r="A80" s="8">
        <v>6.2</v>
      </c>
      <c r="B80" s="9" t="s">
        <v>112</v>
      </c>
      <c r="C80" s="11" t="s">
        <v>16</v>
      </c>
    </row>
    <row r="81" spans="1:3" x14ac:dyDescent="0.25">
      <c r="A81" s="8">
        <v>6.3</v>
      </c>
      <c r="B81" s="9" t="s">
        <v>113</v>
      </c>
      <c r="C81" s="11" t="s">
        <v>16</v>
      </c>
    </row>
    <row r="82" spans="1:3" ht="22.5" x14ac:dyDescent="0.25">
      <c r="A82" s="8">
        <v>6.9</v>
      </c>
      <c r="B82" s="12" t="s">
        <v>114</v>
      </c>
      <c r="C82" s="11" t="s">
        <v>16</v>
      </c>
    </row>
    <row r="83" spans="1:3" x14ac:dyDescent="0.25">
      <c r="A83" s="7">
        <v>7</v>
      </c>
      <c r="B83" s="4" t="s">
        <v>115</v>
      </c>
      <c r="C83" s="14" t="s">
        <v>26</v>
      </c>
    </row>
    <row r="84" spans="1:3" ht="22.5" x14ac:dyDescent="0.25">
      <c r="A84" s="8">
        <v>7.1</v>
      </c>
      <c r="B84" s="12" t="s">
        <v>116</v>
      </c>
      <c r="C84" s="11" t="s">
        <v>16</v>
      </c>
    </row>
    <row r="85" spans="1:3" x14ac:dyDescent="0.25">
      <c r="A85" s="8">
        <v>7.2</v>
      </c>
      <c r="B85" s="9" t="s">
        <v>117</v>
      </c>
      <c r="C85" s="11" t="s">
        <v>16</v>
      </c>
    </row>
    <row r="86" spans="1:3" ht="22.5" x14ac:dyDescent="0.25">
      <c r="A86" s="8">
        <v>7.3</v>
      </c>
      <c r="B86" s="12" t="s">
        <v>118</v>
      </c>
      <c r="C86" s="11" t="s">
        <v>16</v>
      </c>
    </row>
    <row r="87" spans="1:3" ht="22.5" x14ac:dyDescent="0.25">
      <c r="A87" s="8">
        <v>7.4</v>
      </c>
      <c r="B87" s="12" t="s">
        <v>119</v>
      </c>
      <c r="C87" s="11" t="s">
        <v>16</v>
      </c>
    </row>
    <row r="88" spans="1:3" ht="22.5" x14ac:dyDescent="0.25">
      <c r="A88" s="8">
        <v>7.5</v>
      </c>
      <c r="B88" s="12" t="s">
        <v>120</v>
      </c>
      <c r="C88" s="11" t="s">
        <v>16</v>
      </c>
    </row>
    <row r="89" spans="1:3" ht="22.5" x14ac:dyDescent="0.25">
      <c r="A89" s="8">
        <v>7.6</v>
      </c>
      <c r="B89" s="12" t="s">
        <v>121</v>
      </c>
      <c r="C89" s="11" t="s">
        <v>16</v>
      </c>
    </row>
    <row r="90" spans="1:3" ht="22.5" x14ac:dyDescent="0.25">
      <c r="A90" s="8">
        <v>7.7</v>
      </c>
      <c r="B90" s="12" t="s">
        <v>122</v>
      </c>
      <c r="C90" s="11" t="s">
        <v>16</v>
      </c>
    </row>
    <row r="91" spans="1:3" ht="22.5" x14ac:dyDescent="0.25">
      <c r="A91" s="8">
        <v>7.8</v>
      </c>
      <c r="B91" s="12" t="s">
        <v>123</v>
      </c>
      <c r="C91" s="11" t="s">
        <v>16</v>
      </c>
    </row>
    <row r="92" spans="1:3" x14ac:dyDescent="0.25">
      <c r="A92" s="8">
        <v>7.9</v>
      </c>
      <c r="B92" s="12" t="s">
        <v>124</v>
      </c>
      <c r="C92" s="11" t="s">
        <v>16</v>
      </c>
    </row>
    <row r="93" spans="1:3" x14ac:dyDescent="0.25">
      <c r="A93" s="7">
        <v>8</v>
      </c>
      <c r="B93" s="4" t="s">
        <v>125</v>
      </c>
      <c r="C93" s="6">
        <f>+C94+C95</f>
        <v>5292368444.5317001</v>
      </c>
    </row>
    <row r="94" spans="1:3" x14ac:dyDescent="0.25">
      <c r="A94" s="8">
        <v>8.1</v>
      </c>
      <c r="B94" s="9" t="s">
        <v>126</v>
      </c>
      <c r="C94" s="10">
        <v>3141894553.5446997</v>
      </c>
    </row>
    <row r="95" spans="1:3" x14ac:dyDescent="0.25">
      <c r="A95" s="8">
        <v>8.1999999999999993</v>
      </c>
      <c r="B95" s="9" t="s">
        <v>127</v>
      </c>
      <c r="C95" s="10">
        <v>2150473890.987</v>
      </c>
    </row>
    <row r="96" spans="1:3" x14ac:dyDescent="0.25">
      <c r="A96" s="8">
        <v>8.3000000000000007</v>
      </c>
      <c r="B96" s="9" t="s">
        <v>128</v>
      </c>
      <c r="C96" s="11" t="s">
        <v>16</v>
      </c>
    </row>
    <row r="97" spans="1:3" x14ac:dyDescent="0.25">
      <c r="A97" s="8">
        <v>8.4</v>
      </c>
      <c r="B97" s="9" t="s">
        <v>129</v>
      </c>
      <c r="C97" s="11" t="s">
        <v>16</v>
      </c>
    </row>
    <row r="98" spans="1:3" x14ac:dyDescent="0.25">
      <c r="A98" s="8">
        <v>8.5</v>
      </c>
      <c r="B98" s="9" t="s">
        <v>130</v>
      </c>
      <c r="C98" s="11" t="s">
        <v>16</v>
      </c>
    </row>
    <row r="99" spans="1:3" x14ac:dyDescent="0.25">
      <c r="A99" s="7">
        <v>9</v>
      </c>
      <c r="B99" s="4" t="s">
        <v>131</v>
      </c>
      <c r="C99" s="14" t="s">
        <v>26</v>
      </c>
    </row>
    <row r="100" spans="1:3" x14ac:dyDescent="0.25">
      <c r="A100" s="8">
        <v>9.1</v>
      </c>
      <c r="B100" s="9" t="s">
        <v>132</v>
      </c>
      <c r="C100" s="11" t="s">
        <v>16</v>
      </c>
    </row>
    <row r="101" spans="1:3" x14ac:dyDescent="0.25">
      <c r="A101" s="8">
        <v>9.1999999999999993</v>
      </c>
      <c r="B101" s="9" t="s">
        <v>133</v>
      </c>
      <c r="C101" s="11" t="s">
        <v>16</v>
      </c>
    </row>
    <row r="102" spans="1:3" x14ac:dyDescent="0.25">
      <c r="A102" s="8">
        <v>9.3000000000000007</v>
      </c>
      <c r="B102" s="9" t="s">
        <v>134</v>
      </c>
      <c r="C102" s="11" t="s">
        <v>16</v>
      </c>
    </row>
    <row r="103" spans="1:3" x14ac:dyDescent="0.25">
      <c r="A103" s="8">
        <v>9.4</v>
      </c>
      <c r="B103" s="9" t="s">
        <v>135</v>
      </c>
      <c r="C103" s="11" t="s">
        <v>16</v>
      </c>
    </row>
    <row r="104" spans="1:3" x14ac:dyDescent="0.25">
      <c r="A104" s="8">
        <v>9.5</v>
      </c>
      <c r="B104" s="9" t="s">
        <v>136</v>
      </c>
      <c r="C104" s="11" t="s">
        <v>16</v>
      </c>
    </row>
    <row r="105" spans="1:3" x14ac:dyDescent="0.25">
      <c r="A105" s="8">
        <v>9.6</v>
      </c>
      <c r="B105" s="9" t="s">
        <v>137</v>
      </c>
      <c r="C105" s="11" t="s">
        <v>16</v>
      </c>
    </row>
    <row r="106" spans="1:3" x14ac:dyDescent="0.25">
      <c r="A106" s="8">
        <v>9.6999999999999993</v>
      </c>
      <c r="B106" s="9" t="s">
        <v>138</v>
      </c>
      <c r="C106" s="11" t="s">
        <v>16</v>
      </c>
    </row>
    <row r="107" spans="1:3" x14ac:dyDescent="0.25">
      <c r="A107" s="7">
        <v>0</v>
      </c>
      <c r="B107" s="4" t="s">
        <v>139</v>
      </c>
      <c r="C107" s="14" t="s">
        <v>26</v>
      </c>
    </row>
    <row r="108" spans="1:3" x14ac:dyDescent="0.25">
      <c r="A108" s="8">
        <v>0.1</v>
      </c>
      <c r="B108" s="9" t="s">
        <v>140</v>
      </c>
      <c r="C108" s="11" t="s">
        <v>16</v>
      </c>
    </row>
    <row r="109" spans="1:3" x14ac:dyDescent="0.25">
      <c r="A109" s="8">
        <v>0.2</v>
      </c>
      <c r="B109" s="9" t="s">
        <v>141</v>
      </c>
      <c r="C109" s="11" t="s">
        <v>16</v>
      </c>
    </row>
    <row r="110" spans="1:3" x14ac:dyDescent="0.25">
      <c r="A110" s="8">
        <v>0.3</v>
      </c>
      <c r="B110" s="9" t="s">
        <v>142</v>
      </c>
      <c r="C110" s="11" t="s">
        <v>16</v>
      </c>
    </row>
  </sheetData>
  <mergeCells count="1">
    <mergeCell ref="C6:C7"/>
  </mergeCells>
  <pageMargins left="0.70866141732283472" right="0.70866141732283472" top="0.43" bottom="0.43" header="0.31496062992125984" footer="0.31496062992125984"/>
  <pageSetup scale="96" orientation="portrait" r:id="rId1"/>
  <colBreaks count="1" manualBreakCount="1">
    <brk id="3" max="1048575" man="1"/>
  </colBreaks>
  <ignoredErrors>
    <ignoredError sqref="C46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5" zoomScale="85" zoomScaleNormal="85" workbookViewId="0">
      <selection activeCell="I54" sqref="I54"/>
    </sheetView>
  </sheetViews>
  <sheetFormatPr baseColWidth="10" defaultColWidth="11.42578125" defaultRowHeight="12.75" x14ac:dyDescent="0.2"/>
  <cols>
    <col min="1" max="9" width="11.42578125" style="17"/>
    <col min="10" max="78" width="3.42578125" style="17" customWidth="1"/>
    <col min="79" max="16384" width="11.42578125" style="17"/>
  </cols>
  <sheetData/>
  <pageMargins left="0.7" right="0.7" top="0.75" bottom="0.75" header="0.3" footer="0.3"/>
  <pageSetup scale="6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iniciativa</vt:lpstr>
      <vt:lpstr>Hoja1</vt:lpstr>
      <vt:lpstr>iniciativa!Área_de_impresión</vt:lpstr>
      <vt:lpstr>iniciativa!Títulos_a_imprimir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marceo</dc:creator>
  <cp:lastModifiedBy>USUARIO</cp:lastModifiedBy>
  <cp:lastPrinted>2024-11-28T20:13:58Z</cp:lastPrinted>
  <dcterms:created xsi:type="dcterms:W3CDTF">2024-10-20T18:48:16Z</dcterms:created>
  <dcterms:modified xsi:type="dcterms:W3CDTF">2024-12-10T19:14:44Z</dcterms:modified>
</cp:coreProperties>
</file>