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Proyecciones" sheetId="7" r:id="rId1"/>
    <sheet name="Hoja3" sheetId="3" r:id="rId2"/>
  </sheets>
  <definedNames>
    <definedName name="_xlnm.Print_Area" localSheetId="0">Proyecciones!$A$1:$H$32</definedName>
  </definedNames>
  <calcPr calcId="144525"/>
</workbook>
</file>

<file path=xl/calcChain.xml><?xml version="1.0" encoding="utf-8"?>
<calcChain xmlns="http://schemas.openxmlformats.org/spreadsheetml/2006/main">
  <c r="E25" i="7" l="1"/>
  <c r="F25" i="7"/>
  <c r="G25" i="7" s="1"/>
  <c r="H25" i="7" s="1"/>
  <c r="E19" i="7"/>
  <c r="F20" i="7" l="1"/>
  <c r="G20" i="7" s="1"/>
  <c r="H20" i="7" s="1"/>
  <c r="F19" i="7"/>
  <c r="G19" i="7" s="1"/>
  <c r="H19" i="7" s="1"/>
  <c r="F28" i="7"/>
  <c r="G28" i="7" s="1"/>
  <c r="H28" i="7" s="1"/>
  <c r="E28" i="7"/>
  <c r="F27" i="7"/>
  <c r="G27" i="7" s="1"/>
  <c r="H27" i="7" s="1"/>
  <c r="E26" i="7"/>
  <c r="F26" i="7" s="1"/>
  <c r="E24" i="7"/>
  <c r="D24" i="7"/>
  <c r="C24" i="7"/>
  <c r="E23" i="7"/>
  <c r="F23" i="7" s="1"/>
  <c r="G23" i="7" s="1"/>
  <c r="H23" i="7" s="1"/>
  <c r="G21" i="7"/>
  <c r="H21" i="7" s="1"/>
  <c r="F21" i="7"/>
  <c r="F18" i="7"/>
  <c r="G18" i="7" s="1"/>
  <c r="H18" i="7" s="1"/>
  <c r="E18" i="7"/>
  <c r="F17" i="7"/>
  <c r="G17" i="7" s="1"/>
  <c r="H17" i="7" s="1"/>
  <c r="F16" i="7"/>
  <c r="G16" i="7" s="1"/>
  <c r="H16" i="7" s="1"/>
  <c r="F15" i="7"/>
  <c r="G15" i="7" s="1"/>
  <c r="H15" i="7" s="1"/>
  <c r="F14" i="7"/>
  <c r="G14" i="7" s="1"/>
  <c r="H14" i="7" s="1"/>
  <c r="E13" i="7"/>
  <c r="F13" i="7" s="1"/>
  <c r="G13" i="7" s="1"/>
  <c r="H13" i="7" s="1"/>
  <c r="F12" i="7"/>
  <c r="G12" i="7" s="1"/>
  <c r="H12" i="7" s="1"/>
  <c r="D10" i="7"/>
  <c r="D32" i="7" s="1"/>
  <c r="C10" i="7"/>
  <c r="C32" i="7" s="1"/>
  <c r="G26" i="7" l="1"/>
  <c r="F24" i="7"/>
  <c r="E10" i="7"/>
  <c r="E32" i="7" s="1"/>
  <c r="F10" i="7"/>
  <c r="F32" i="7" s="1"/>
  <c r="G10" i="7"/>
  <c r="H10" i="7"/>
  <c r="H26" i="7" l="1"/>
  <c r="H24" i="7" s="1"/>
  <c r="G24" i="7"/>
  <c r="G32" i="7" s="1"/>
  <c r="H32" i="7"/>
</calcChain>
</file>

<file path=xl/sharedStrings.xml><?xml version="1.0" encoding="utf-8"?>
<sst xmlns="http://schemas.openxmlformats.org/spreadsheetml/2006/main" count="29" uniqueCount="29">
  <si>
    <t>CONCEPTO</t>
  </si>
  <si>
    <t>1.   Ingresos de Libre Disposición (1=A+B+C+D+E+F+G+H+I+J+K+L)</t>
  </si>
  <si>
    <t>IMPUESTOS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</si>
  <si>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</si>
  <si>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</si>
  <si>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</si>
  <si>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</si>
  <si>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</si>
  <si>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</si>
  <si>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</si>
  <si>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</si>
  <si>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</si>
  <si>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</si>
  <si>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</si>
  <si>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</si>
  <si>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</si>
  <si>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B.    Convenios</t>
  </si>
  <si>
    <t>C.    Fondos distintos de Aportaciones (HIDROCARB)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</si>
  <si>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</si>
  <si>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</si>
  <si>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</si>
  <si>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</si>
  <si>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</si>
  <si>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 xml:space="preserve">Formato 7 a) Proyecciones de Ingresos- LDF </t>
  </si>
  <si>
    <t>Municipio de Puebla</t>
  </si>
  <si>
    <t xml:space="preserve">Proyecciones de Ingresos- LDF </t>
  </si>
  <si>
    <t>TESORERÍA MUNICIPAL</t>
  </si>
  <si>
    <t>DIRECCIÓN DE INGRESOS</t>
  </si>
  <si>
    <t>A.    Aportaciones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</si>
</sst>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top" wrapText="1" indent="1"/>
    </xf>
    <xf numFmtId="43" fontId="3" fillId="0" borderId="2" xfId="0" applyNumberFormat="1" applyFont="1" applyFill="1" applyBorder="1" applyAlignment="1" applyProtection="1">
      <alignment horizontal="left" vertical="top" wrapText="1" indent="1"/>
    </xf>
    <xf numFmtId="0" fontId="5" fillId="0" borderId="1" xfId="0" applyFont="1" applyBorder="1"/>
    <xf numFmtId="0" fontId="4" fillId="0" borderId="1" xfId="0" applyFont="1" applyBorder="1"/>
    <xf numFmtId="0" fontId="4" fillId="0" borderId="0" xfId="0" applyFont="1" applyBorder="1"/>
    <xf numFmtId="43" fontId="4" fillId="0" borderId="1" xfId="1" applyFont="1" applyBorder="1"/>
    <xf numFmtId="164" fontId="4" fillId="0" borderId="0" xfId="0" applyNumberFormat="1" applyFont="1" applyBorder="1"/>
    <xf numFmtId="164" fontId="5" fillId="2" borderId="0" xfId="0" applyNumberFormat="1" applyFont="1" applyFill="1" applyBorder="1"/>
    <xf numFmtId="164" fontId="5" fillId="0" borderId="0" xfId="0" applyNumberFormat="1" applyFont="1" applyBorder="1"/>
    <xf numFmtId="43" fontId="3" fillId="0" borderId="2" xfId="1" applyFont="1" applyFill="1" applyBorder="1" applyAlignment="1" applyProtection="1">
      <alignment horizontal="left" vertical="top" wrapText="1" indent="1"/>
    </xf>
    <xf numFmtId="0" fontId="3" fillId="0" borderId="1" xfId="0" applyFont="1" applyFill="1" applyBorder="1" applyAlignment="1" applyProtection="1">
      <alignment horizontal="left" vertical="top" wrapText="1" indent="1"/>
    </xf>
    <xf numFmtId="43" fontId="3" fillId="0" borderId="1" xfId="0" applyNumberFormat="1" applyFont="1" applyFill="1" applyBorder="1" applyAlignment="1" applyProtection="1">
      <alignment horizontal="left" vertical="top" wrapText="1" indent="1"/>
    </xf>
    <xf numFmtId="43" fontId="4" fillId="2" borderId="1" xfId="1" applyFont="1" applyFill="1" applyBorder="1"/>
    <xf numFmtId="43" fontId="4" fillId="2" borderId="2" xfId="1" applyFont="1" applyFill="1" applyBorder="1"/>
    <xf numFmtId="43" fontId="3" fillId="2" borderId="2" xfId="1" applyFont="1" applyFill="1" applyBorder="1" applyAlignment="1" applyProtection="1">
      <alignment horizontal="left" vertical="top" wrapText="1" indent="1"/>
    </xf>
    <xf numFmtId="43" fontId="8" fillId="2" borderId="1" xfId="1" applyFont="1" applyFill="1" applyBorder="1"/>
    <xf numFmtId="43" fontId="5" fillId="2" borderId="1" xfId="1" applyFont="1" applyFill="1" applyBorder="1"/>
    <xf numFmtId="43" fontId="5" fillId="0" borderId="1" xfId="1" applyFont="1" applyBorder="1"/>
    <xf numFmtId="43" fontId="2" fillId="0" borderId="0" xfId="1" applyFont="1"/>
    <xf numFmtId="43" fontId="2" fillId="0" borderId="0" xfId="0" applyNumberFormat="1" applyFont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47625</xdr:rowOff>
    </xdr:from>
    <xdr:to>
      <xdr:col>1</xdr:col>
      <xdr:colOff>2395855</xdr:colOff>
      <xdr:row>3</xdr:row>
      <xdr:rowOff>59690</xdr:rowOff>
    </xdr:to>
    <xdr:pic>
      <xdr:nvPicPr>
        <xdr:cNvPr id="4" name="3 Imagen" descr="C:\Users\Arrollo\AppData\Local\Packages\Microsoft.MicrosoftEdge_8wekyb3d8bbwe\TempState\Downloads\ESCUDO 2018 - 2021 (1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47625"/>
          <a:ext cx="1995805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abSelected="1" zoomScaleNormal="100" workbookViewId="0">
      <selection activeCell="B6" sqref="B6"/>
    </sheetView>
  </sheetViews>
  <sheetFormatPr baseColWidth="10" defaultRowHeight="14.25" x14ac:dyDescent="0.2"/>
  <cols>
    <col min="1" max="1" width="2.28515625" style="1" customWidth="1"/>
    <col min="2" max="2" width="40.28515625" style="1" customWidth="1"/>
    <col min="3" max="4" width="19.5703125" style="1" hidden="1" customWidth="1"/>
    <col min="5" max="8" width="19.5703125" style="1" bestFit="1" customWidth="1"/>
    <col min="9" max="9" width="20.85546875" style="1" customWidth="1"/>
    <col min="10" max="10" width="19.5703125" style="1" bestFit="1" customWidth="1"/>
    <col min="11" max="11" width="21.28515625" style="1" customWidth="1"/>
    <col min="12" max="12" width="19.42578125" style="1" customWidth="1"/>
    <col min="13" max="13" width="19.5703125" style="1" bestFit="1" customWidth="1"/>
    <col min="14" max="14" width="21" style="1" customWidth="1"/>
    <col min="15" max="16384" width="11.42578125" style="1"/>
  </cols>
  <sheetData>
    <row r="2" spans="1:11" ht="18" x14ac:dyDescent="0.25">
      <c r="B2" s="27" t="s">
        <v>26</v>
      </c>
      <c r="C2" s="27"/>
      <c r="D2" s="27"/>
      <c r="E2" s="27"/>
      <c r="F2" s="27"/>
      <c r="G2" s="27"/>
      <c r="H2" s="27"/>
    </row>
    <row r="3" spans="1:11" ht="15" x14ac:dyDescent="0.25">
      <c r="B3" s="28" t="s">
        <v>27</v>
      </c>
      <c r="C3" s="28"/>
      <c r="D3" s="28"/>
      <c r="E3" s="28"/>
      <c r="F3" s="28"/>
      <c r="G3" s="28"/>
      <c r="H3" s="28"/>
    </row>
    <row r="4" spans="1:11" ht="15" x14ac:dyDescent="0.25">
      <c r="B4" s="2"/>
      <c r="C4" s="2"/>
      <c r="D4" s="2"/>
      <c r="E4" s="29"/>
      <c r="F4" s="29"/>
      <c r="G4" s="29"/>
      <c r="H4" s="29"/>
      <c r="I4" s="29"/>
      <c r="J4" s="2"/>
      <c r="K4" s="2"/>
    </row>
    <row r="5" spans="1:11" ht="15" x14ac:dyDescent="0.25">
      <c r="A5" s="2"/>
      <c r="B5" s="2" t="s">
        <v>23</v>
      </c>
      <c r="C5" s="2"/>
      <c r="D5" s="2"/>
      <c r="E5" s="2"/>
      <c r="F5" s="2"/>
      <c r="G5" s="2"/>
      <c r="H5" s="2"/>
      <c r="I5" s="2"/>
      <c r="J5" s="2"/>
      <c r="K5" s="2"/>
    </row>
    <row r="6" spans="1:11" ht="15" x14ac:dyDescent="0.25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B7" s="30" t="s">
        <v>24</v>
      </c>
      <c r="C7" s="31"/>
      <c r="D7" s="31"/>
      <c r="E7" s="31"/>
      <c r="F7" s="31"/>
      <c r="G7" s="31"/>
      <c r="H7" s="32"/>
      <c r="I7" s="2"/>
      <c r="J7" s="2"/>
      <c r="K7" s="2"/>
    </row>
    <row r="8" spans="1:11" ht="15" x14ac:dyDescent="0.25">
      <c r="B8" s="33" t="s">
        <v>25</v>
      </c>
      <c r="C8" s="34"/>
      <c r="D8" s="34"/>
      <c r="E8" s="34"/>
      <c r="F8" s="34"/>
      <c r="G8" s="34"/>
      <c r="H8" s="35"/>
      <c r="I8" s="2"/>
      <c r="J8" s="2"/>
      <c r="K8" s="2"/>
    </row>
    <row r="9" spans="1:11" s="3" customFormat="1" ht="12.75" x14ac:dyDescent="0.2">
      <c r="B9" s="4" t="s">
        <v>0</v>
      </c>
      <c r="C9" s="5">
        <v>2016</v>
      </c>
      <c r="D9" s="5">
        <v>2017</v>
      </c>
      <c r="E9" s="5">
        <v>2019</v>
      </c>
      <c r="F9" s="5">
        <v>2020</v>
      </c>
      <c r="G9" s="5">
        <v>2021</v>
      </c>
      <c r="H9" s="5">
        <v>2022</v>
      </c>
      <c r="I9" s="6"/>
      <c r="J9" s="6"/>
      <c r="K9" s="6"/>
    </row>
    <row r="10" spans="1:11" s="3" customFormat="1" ht="30" x14ac:dyDescent="0.2">
      <c r="B10" s="7" t="s">
        <v>1</v>
      </c>
      <c r="C10" s="8">
        <f t="shared" ref="C10:H10" si="0">SUM(C12:C23)</f>
        <v>3588454518.3599997</v>
      </c>
      <c r="D10" s="8">
        <f t="shared" si="0"/>
        <v>2413037898.3899994</v>
      </c>
      <c r="E10" s="8">
        <f t="shared" si="0"/>
        <v>3770754774</v>
      </c>
      <c r="F10" s="8">
        <f t="shared" si="0"/>
        <v>3863868933.6400003</v>
      </c>
      <c r="G10" s="8">
        <f t="shared" si="0"/>
        <v>3959376348.3975997</v>
      </c>
      <c r="H10" s="8">
        <f t="shared" si="0"/>
        <v>4057340812.532896</v>
      </c>
      <c r="I10" s="6"/>
      <c r="J10" s="6"/>
      <c r="K10" s="6"/>
    </row>
    <row r="11" spans="1:11" x14ac:dyDescent="0.2">
      <c r="B11" s="9" t="s">
        <v>2</v>
      </c>
      <c r="C11" s="9"/>
      <c r="D11" s="10"/>
      <c r="E11" s="10"/>
      <c r="F11" s="10"/>
      <c r="G11" s="10"/>
      <c r="H11" s="10"/>
      <c r="I11" s="11"/>
      <c r="J11" s="11"/>
      <c r="K11" s="11"/>
    </row>
    <row r="12" spans="1:11" x14ac:dyDescent="0.2">
      <c r="B12" s="10" t="s">
        <v>3</v>
      </c>
      <c r="C12" s="12">
        <v>1025668531.86</v>
      </c>
      <c r="D12" s="12">
        <v>555638195.46000004</v>
      </c>
      <c r="E12" s="12">
        <v>1062117659</v>
      </c>
      <c r="F12" s="12">
        <f>E12*1.03</f>
        <v>1093981188.77</v>
      </c>
      <c r="G12" s="12">
        <f>F12*1.03</f>
        <v>1126800624.4331</v>
      </c>
      <c r="H12" s="12">
        <f>G12*1.03</f>
        <v>1160604643.1660931</v>
      </c>
      <c r="I12" s="13"/>
      <c r="J12" s="13"/>
      <c r="K12" s="13"/>
    </row>
    <row r="13" spans="1:11" x14ac:dyDescent="0.2">
      <c r="B13" s="10" t="s">
        <v>4</v>
      </c>
      <c r="C13" s="12">
        <v>0</v>
      </c>
      <c r="D13" s="12">
        <v>0</v>
      </c>
      <c r="E13" s="12">
        <f>D13*1.03</f>
        <v>0</v>
      </c>
      <c r="F13" s="12">
        <f t="shared" ref="F13:H28" si="1">E13*1.03</f>
        <v>0</v>
      </c>
      <c r="G13" s="12">
        <f t="shared" si="1"/>
        <v>0</v>
      </c>
      <c r="H13" s="12">
        <f t="shared" si="1"/>
        <v>0</v>
      </c>
      <c r="I13" s="13"/>
      <c r="J13" s="13"/>
      <c r="K13" s="13"/>
    </row>
    <row r="14" spans="1:11" x14ac:dyDescent="0.2">
      <c r="B14" s="10" t="s">
        <v>5</v>
      </c>
      <c r="C14" s="12">
        <v>2915249.32</v>
      </c>
      <c r="D14" s="12">
        <v>1335724.6699999997</v>
      </c>
      <c r="E14" s="12">
        <v>2064151</v>
      </c>
      <c r="F14" s="12">
        <f t="shared" si="1"/>
        <v>2126075.5300000003</v>
      </c>
      <c r="G14" s="12">
        <f t="shared" si="1"/>
        <v>2189857.7959000003</v>
      </c>
      <c r="H14" s="12">
        <f t="shared" si="1"/>
        <v>2255553.5297770002</v>
      </c>
      <c r="I14" s="13"/>
      <c r="J14" s="13"/>
      <c r="K14" s="13"/>
    </row>
    <row r="15" spans="1:11" x14ac:dyDescent="0.2">
      <c r="B15" s="10" t="s">
        <v>6</v>
      </c>
      <c r="C15" s="12">
        <v>485154227.09000003</v>
      </c>
      <c r="D15" s="12">
        <v>324962006.30999994</v>
      </c>
      <c r="E15" s="12">
        <v>547870597</v>
      </c>
      <c r="F15" s="12">
        <f t="shared" si="1"/>
        <v>564306714.90999997</v>
      </c>
      <c r="G15" s="12">
        <f t="shared" si="1"/>
        <v>581235916.35729992</v>
      </c>
      <c r="H15" s="12">
        <f t="shared" si="1"/>
        <v>598672993.84801888</v>
      </c>
      <c r="I15" s="13"/>
      <c r="J15" s="13"/>
      <c r="K15" s="13"/>
    </row>
    <row r="16" spans="1:11" s="2" customFormat="1" ht="15" x14ac:dyDescent="0.25">
      <c r="B16" s="10" t="s">
        <v>7</v>
      </c>
      <c r="C16" s="12">
        <v>23692334.520000003</v>
      </c>
      <c r="D16" s="12">
        <v>27828657.279999997</v>
      </c>
      <c r="E16" s="12">
        <v>29830636</v>
      </c>
      <c r="F16" s="12">
        <f t="shared" si="1"/>
        <v>30725555.080000002</v>
      </c>
      <c r="G16" s="12">
        <f t="shared" si="1"/>
        <v>31647321.732400004</v>
      </c>
      <c r="H16" s="12">
        <f t="shared" si="1"/>
        <v>32596741.384372003</v>
      </c>
      <c r="I16" s="14"/>
      <c r="J16" s="14"/>
      <c r="K16" s="15"/>
    </row>
    <row r="17" spans="2:11" x14ac:dyDescent="0.2">
      <c r="B17" s="10" t="s">
        <v>8</v>
      </c>
      <c r="C17" s="12">
        <v>126980157.23999999</v>
      </c>
      <c r="D17" s="12">
        <v>100640479.12999998</v>
      </c>
      <c r="E17" s="12">
        <v>128023373</v>
      </c>
      <c r="F17" s="12">
        <f t="shared" si="1"/>
        <v>131864074.19</v>
      </c>
      <c r="G17" s="12">
        <f t="shared" si="1"/>
        <v>135819996.41569999</v>
      </c>
      <c r="H17" s="12">
        <f t="shared" si="1"/>
        <v>139894596.308171</v>
      </c>
      <c r="I17" s="13"/>
      <c r="J17" s="13"/>
      <c r="K17" s="13"/>
    </row>
    <row r="18" spans="2:11" x14ac:dyDescent="0.2">
      <c r="B18" s="10" t="s">
        <v>9</v>
      </c>
      <c r="C18" s="12">
        <v>0</v>
      </c>
      <c r="D18" s="12">
        <v>0</v>
      </c>
      <c r="E18" s="12">
        <f>D18*1.03</f>
        <v>0</v>
      </c>
      <c r="F18" s="12">
        <f t="shared" si="1"/>
        <v>0</v>
      </c>
      <c r="G18" s="12">
        <f t="shared" si="1"/>
        <v>0</v>
      </c>
      <c r="H18" s="12">
        <f t="shared" si="1"/>
        <v>0</v>
      </c>
      <c r="I18" s="13"/>
      <c r="J18" s="13"/>
      <c r="K18" s="13"/>
    </row>
    <row r="19" spans="2:11" x14ac:dyDescent="0.2">
      <c r="B19" s="10" t="s">
        <v>10</v>
      </c>
      <c r="C19" s="19">
        <v>1728949008.71</v>
      </c>
      <c r="D19" s="22">
        <v>1312270851.1099997</v>
      </c>
      <c r="E19" s="12">
        <f>2000848358-17761029.3</f>
        <v>1983087328.7</v>
      </c>
      <c r="F19" s="12">
        <f t="shared" ref="F19:H20" si="2">E19*1.02</f>
        <v>2022749075.2740002</v>
      </c>
      <c r="G19" s="12">
        <f t="shared" si="2"/>
        <v>2063204056.7794802</v>
      </c>
      <c r="H19" s="12">
        <f t="shared" si="2"/>
        <v>2104468137.9150698</v>
      </c>
      <c r="I19" s="13"/>
      <c r="J19" s="13"/>
      <c r="K19" s="13"/>
    </row>
    <row r="20" spans="2:11" x14ac:dyDescent="0.2">
      <c r="B20" s="10" t="s">
        <v>11</v>
      </c>
      <c r="C20" s="19">
        <v>15095009.619999999</v>
      </c>
      <c r="D20" s="19">
        <v>11845428.66</v>
      </c>
      <c r="E20" s="12">
        <v>17761029.300000001</v>
      </c>
      <c r="F20" s="12">
        <f t="shared" si="2"/>
        <v>18116249.886</v>
      </c>
      <c r="G20" s="12">
        <f t="shared" si="2"/>
        <v>18478574.883719999</v>
      </c>
      <c r="H20" s="12">
        <f t="shared" si="2"/>
        <v>18848146.381394401</v>
      </c>
      <c r="I20" s="13"/>
      <c r="J20" s="13"/>
      <c r="K20" s="13"/>
    </row>
    <row r="21" spans="2:11" s="2" customFormat="1" ht="15" x14ac:dyDescent="0.25">
      <c r="B21" s="10" t="s">
        <v>12</v>
      </c>
      <c r="C21" s="19">
        <v>0</v>
      </c>
      <c r="D21" s="19">
        <v>516555.77</v>
      </c>
      <c r="E21" s="12">
        <v>0</v>
      </c>
      <c r="F21" s="12">
        <f t="shared" si="1"/>
        <v>0</v>
      </c>
      <c r="G21" s="12">
        <f>F21*1.03</f>
        <v>0</v>
      </c>
      <c r="H21" s="12">
        <f>G21*1.03</f>
        <v>0</v>
      </c>
      <c r="I21" s="15"/>
      <c r="J21" s="15"/>
      <c r="K21" s="15"/>
    </row>
    <row r="22" spans="2:11" x14ac:dyDescent="0.2">
      <c r="B22" s="10" t="s">
        <v>13</v>
      </c>
      <c r="C22" s="19">
        <v>180000000</v>
      </c>
      <c r="D22" s="19">
        <v>78000000</v>
      </c>
      <c r="E22" s="12">
        <v>0</v>
      </c>
      <c r="F22" s="12">
        <v>0</v>
      </c>
      <c r="G22" s="12">
        <v>0</v>
      </c>
      <c r="H22" s="12">
        <v>0</v>
      </c>
      <c r="I22" s="13"/>
      <c r="J22" s="13"/>
      <c r="K22" s="13"/>
    </row>
    <row r="23" spans="2:11" x14ac:dyDescent="0.2">
      <c r="B23" s="10" t="s">
        <v>14</v>
      </c>
      <c r="C23" s="19">
        <v>0</v>
      </c>
      <c r="D23" s="12">
        <v>0</v>
      </c>
      <c r="E23" s="12">
        <f>D23*1.03</f>
        <v>0</v>
      </c>
      <c r="F23" s="12">
        <f t="shared" si="1"/>
        <v>0</v>
      </c>
      <c r="G23" s="12">
        <f>F23*1.03</f>
        <v>0</v>
      </c>
      <c r="H23" s="12">
        <f>G23*1.03</f>
        <v>0</v>
      </c>
      <c r="I23" s="13"/>
      <c r="J23" s="13"/>
      <c r="K23" s="13"/>
    </row>
    <row r="24" spans="2:11" s="2" customFormat="1" ht="30" x14ac:dyDescent="0.25">
      <c r="B24" s="7" t="s">
        <v>15</v>
      </c>
      <c r="C24" s="21">
        <f t="shared" ref="C24:H24" si="3">SUM(C25:C29)</f>
        <v>1417310942.6500001</v>
      </c>
      <c r="D24" s="21">
        <f t="shared" si="3"/>
        <v>937494528.20000005</v>
      </c>
      <c r="E24" s="16">
        <f t="shared" si="3"/>
        <v>1277377626</v>
      </c>
      <c r="F24" s="16">
        <f t="shared" si="3"/>
        <v>1301425178.52</v>
      </c>
      <c r="G24" s="16">
        <f t="shared" si="3"/>
        <v>1325953682.0904</v>
      </c>
      <c r="H24" s="16">
        <f t="shared" si="3"/>
        <v>1350972755.732208</v>
      </c>
      <c r="I24" s="15"/>
      <c r="J24" s="15"/>
      <c r="K24" s="15"/>
    </row>
    <row r="25" spans="2:11" x14ac:dyDescent="0.2">
      <c r="B25" s="10" t="s">
        <v>28</v>
      </c>
      <c r="C25" s="19">
        <v>1174045243.95</v>
      </c>
      <c r="D25" s="19">
        <v>784435771.52999997</v>
      </c>
      <c r="E25" s="12">
        <f>1277377626-75000000</f>
        <v>1202377626</v>
      </c>
      <c r="F25" s="12">
        <f t="shared" ref="F25:H25" si="4">E25*1.02</f>
        <v>1226425178.52</v>
      </c>
      <c r="G25" s="12">
        <f t="shared" si="4"/>
        <v>1250953682.0904</v>
      </c>
      <c r="H25" s="12">
        <f t="shared" si="4"/>
        <v>1275972755.732208</v>
      </c>
    </row>
    <row r="26" spans="2:11" x14ac:dyDescent="0.2">
      <c r="B26" s="10" t="s">
        <v>16</v>
      </c>
      <c r="C26" s="19">
        <v>0</v>
      </c>
      <c r="D26" s="19">
        <v>0</v>
      </c>
      <c r="E26" s="12">
        <f>D26*1.03</f>
        <v>0</v>
      </c>
      <c r="F26" s="12">
        <f t="shared" si="1"/>
        <v>0</v>
      </c>
      <c r="G26" s="12">
        <f t="shared" si="1"/>
        <v>0</v>
      </c>
      <c r="H26" s="12">
        <f t="shared" si="1"/>
        <v>0</v>
      </c>
    </row>
    <row r="27" spans="2:11" x14ac:dyDescent="0.2">
      <c r="B27" s="10" t="s">
        <v>17</v>
      </c>
      <c r="C27" s="19">
        <v>11980856.029999999</v>
      </c>
      <c r="D27" s="19">
        <v>15999047.99</v>
      </c>
      <c r="E27" s="12">
        <v>0</v>
      </c>
      <c r="F27" s="12">
        <f t="shared" si="1"/>
        <v>0</v>
      </c>
      <c r="G27" s="12">
        <f t="shared" si="1"/>
        <v>0</v>
      </c>
      <c r="H27" s="12">
        <f t="shared" si="1"/>
        <v>0</v>
      </c>
    </row>
    <row r="28" spans="2:11" x14ac:dyDescent="0.2">
      <c r="B28" s="10" t="s">
        <v>18</v>
      </c>
      <c r="C28" s="19">
        <v>0</v>
      </c>
      <c r="D28" s="23">
        <v>0</v>
      </c>
      <c r="E28" s="12">
        <f>D28*1.03</f>
        <v>0</v>
      </c>
      <c r="F28" s="12">
        <f t="shared" si="1"/>
        <v>0</v>
      </c>
      <c r="G28" s="12">
        <f t="shared" si="1"/>
        <v>0</v>
      </c>
      <c r="H28" s="12">
        <f t="shared" si="1"/>
        <v>0</v>
      </c>
    </row>
    <row r="29" spans="2:11" x14ac:dyDescent="0.2">
      <c r="B29" s="10" t="s">
        <v>19</v>
      </c>
      <c r="C29" s="19">
        <v>231284842.66999999</v>
      </c>
      <c r="D29" s="20">
        <v>137059708.68000001</v>
      </c>
      <c r="E29" s="12">
        <v>75000000</v>
      </c>
      <c r="F29" s="12">
        <v>75000000</v>
      </c>
      <c r="G29" s="12">
        <v>75000000</v>
      </c>
      <c r="H29" s="12">
        <v>75000000</v>
      </c>
    </row>
    <row r="30" spans="2:11" ht="30" x14ac:dyDescent="0.2">
      <c r="B30" s="7" t="s">
        <v>20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</row>
    <row r="31" spans="2:11" x14ac:dyDescent="0.2">
      <c r="B31" s="10" t="s">
        <v>21</v>
      </c>
      <c r="C31" s="12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</row>
    <row r="32" spans="2:11" ht="30" x14ac:dyDescent="0.2">
      <c r="B32" s="17" t="s">
        <v>22</v>
      </c>
      <c r="C32" s="18">
        <f t="shared" ref="C32:H32" si="5">C10+C24+C30</f>
        <v>5005765461.0100002</v>
      </c>
      <c r="D32" s="18">
        <f t="shared" si="5"/>
        <v>3350532426.5899992</v>
      </c>
      <c r="E32" s="18">
        <f t="shared" si="5"/>
        <v>5048132400</v>
      </c>
      <c r="F32" s="18">
        <f t="shared" si="5"/>
        <v>5165294112.1599998</v>
      </c>
      <c r="G32" s="18">
        <f t="shared" si="5"/>
        <v>5285330030.4879999</v>
      </c>
      <c r="H32" s="18">
        <f t="shared" si="5"/>
        <v>5408313568.2651043</v>
      </c>
    </row>
    <row r="35" spans="5:8" x14ac:dyDescent="0.2">
      <c r="E35" s="25"/>
      <c r="F35" s="25"/>
      <c r="G35" s="25"/>
      <c r="H35" s="25"/>
    </row>
    <row r="36" spans="5:8" x14ac:dyDescent="0.2">
      <c r="E36" s="25"/>
      <c r="F36" s="25"/>
      <c r="G36" s="25"/>
      <c r="H36" s="25"/>
    </row>
    <row r="37" spans="5:8" x14ac:dyDescent="0.2">
      <c r="E37" s="25"/>
      <c r="F37" s="25"/>
      <c r="G37" s="25"/>
      <c r="H37" s="25"/>
    </row>
    <row r="38" spans="5:8" x14ac:dyDescent="0.2">
      <c r="E38" s="26"/>
      <c r="F38" s="26"/>
      <c r="G38" s="26"/>
      <c r="H38" s="26"/>
    </row>
  </sheetData>
  <mergeCells count="5">
    <mergeCell ref="B2:H2"/>
    <mergeCell ref="B3:H3"/>
    <mergeCell ref="E4:I4"/>
    <mergeCell ref="B7:H7"/>
    <mergeCell ref="B8:H8"/>
  </mergeCells>
  <pageMargins left="0.70866141732283472" right="0.15748031496062992" top="0.27559055118110237" bottom="0.39370078740157483" header="0.15748031496062992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Proyecciones</vt:lpstr>
      <vt:lpstr>Hoja3</vt:lpstr>
      <vt:lpstr>Proyecciones!Área_de_impresión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2018-09-17T23:26:33Z</cp:lastPrinted>
  <dcterms:created xsi:type="dcterms:W3CDTF">2017-07-18T14:49:54Z</dcterms:created>
  <dcterms:modified xsi:type="dcterms:W3CDTF">2019-01-30T00:29:05Z</dcterms:modified>
</cp:coreProperties>
</file>